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7795" windowHeight="11325" activeTab="0"/>
  </bookViews>
  <sheets>
    <sheet name="4 ЗМІНИ 2024 червень базовий" sheetId="1" r:id="rId1"/>
  </sheets>
  <definedNames>
    <definedName name="_xlnm.Print_Titles" localSheetId="0">'4 ЗМІНИ 2024 червень базовий'!$66:$68</definedName>
    <definedName name="_xlnm.Print_Area" localSheetId="0">'4 ЗМІНИ 2024 червень базовий'!$A$1:$G$302</definedName>
  </definedNames>
  <calcPr fullCalcOnLoad="1"/>
</workbook>
</file>

<file path=xl/sharedStrings.xml><?xml version="1.0" encoding="utf-8"?>
<sst xmlns="http://schemas.openxmlformats.org/spreadsheetml/2006/main" count="334" uniqueCount="246">
  <si>
    <t xml:space="preserve">Додаток </t>
  </si>
  <si>
    <t>Пропозицiї по уточненню бюджету м. Києва на 2024 рік</t>
  </si>
  <si>
    <t>Найменування</t>
  </si>
  <si>
    <t>КПКВ /КДБ /КФБ</t>
  </si>
  <si>
    <t>Загальний фонд  (грн)</t>
  </si>
  <si>
    <t>Спеціальний фонд  (грн)</t>
  </si>
  <si>
    <t>Примітка</t>
  </si>
  <si>
    <t>1. Всього доходів:</t>
  </si>
  <si>
    <t>зміни до додатка №1 та додатка №5 до рішення</t>
  </si>
  <si>
    <t>1.1. Субвенції з Державного бюджету України:</t>
  </si>
  <si>
    <t>Освітня субвенція</t>
  </si>
  <si>
    <t>1.2. уточнення доходної частини бюджету:</t>
  </si>
  <si>
    <t>зміни до додатка №1  до рішення</t>
  </si>
  <si>
    <t>Доходи загального фонду</t>
  </si>
  <si>
    <t>Доходи спеціального фонду (відчудження майна)</t>
  </si>
  <si>
    <t>Доходи спеціального фонду (екологічний податок)</t>
  </si>
  <si>
    <t>2. Кредитування бюджету:</t>
  </si>
  <si>
    <t>зміни до додатка №4  до рішення</t>
  </si>
  <si>
    <t>Надання кредитів</t>
  </si>
  <si>
    <t>Повернення бюджетних позичок, наданих суб'єктами господарювання                                                         (Департамент ЖКІ):</t>
  </si>
  <si>
    <t xml:space="preserve"> - Повернення кредиту по Резервному фонду                                                               КП "Київкомунсервіс" за 2022 рік, додаткова угода від 26.12.23</t>
  </si>
  <si>
    <t xml:space="preserve"> - Повернення кредиту по Резервному фонду                                                               КП "Київводоканал" (габіони) РКМВА №52 26.01.24</t>
  </si>
  <si>
    <t>зміни до додатка №2  до рішення</t>
  </si>
  <si>
    <t>Одержання позик/внутрішнє фінансування</t>
  </si>
  <si>
    <t>401101 / 203510</t>
  </si>
  <si>
    <t>Одержання позик/зовнішнє фінансування</t>
  </si>
  <si>
    <t>401201/303100</t>
  </si>
  <si>
    <t>загального фонду (осн.рахунок+дотація)</t>
  </si>
  <si>
    <t>кошти Освітньої субвенції</t>
  </si>
  <si>
    <t>кошти субвенції з ДБ  на надання держпідтримки особам з особливими освітніми потребами</t>
  </si>
  <si>
    <t>кошти субвенції на утримання та розвиток доріг</t>
  </si>
  <si>
    <t>кошти субвенції по ПКМУ №608</t>
  </si>
  <si>
    <t>коштів бюджету розвитку</t>
  </si>
  <si>
    <t>кошти від розміщення зовнішньої реклами</t>
  </si>
  <si>
    <t>кошти  відновна вартість зелених насаджень</t>
  </si>
  <si>
    <t>кошти пайової участі власників МАФів</t>
  </si>
  <si>
    <t>кошти (ярмарки)</t>
  </si>
  <si>
    <t>кошти від надходжень від відшкодування втрат с/г і л/г виробництва</t>
  </si>
  <si>
    <t>кошти від плати за місця для паркування транспортних засобів</t>
  </si>
  <si>
    <t>кошти від забруднення навколишнього середовища</t>
  </si>
  <si>
    <t>кошти по відсотках за користування молодіжним кредитом</t>
  </si>
  <si>
    <t>передача коштів із ЗФ до СФ БР                                                     (субвенції з ДБ)</t>
  </si>
  <si>
    <t>Кошти бюджета міста Києва</t>
  </si>
  <si>
    <t>БАЛАНС</t>
  </si>
  <si>
    <t xml:space="preserve">Всього видатків:    </t>
  </si>
  <si>
    <t>Розпорядник</t>
  </si>
  <si>
    <t>КПКВ</t>
  </si>
  <si>
    <t>Загальний фонд</t>
  </si>
  <si>
    <t>Спеціальний фонд</t>
  </si>
  <si>
    <t>Субвенція з державного бюджету місцевим бюджетам  на надання державної підтримки особам з особливими освітніми потребами</t>
  </si>
  <si>
    <t>зміни до додатка №1 та додатка №5 до рішення (Постанови КМУ від 09.04.2024 №396 )</t>
  </si>
  <si>
    <t>зміни до додатка №1 та додатка №5 до рішення ( )</t>
  </si>
  <si>
    <t xml:space="preserve">Доходи спеціального фонду </t>
  </si>
  <si>
    <t>(зміни до додатків 1, 2, 3, 5, 6 та 7 до рішення)</t>
  </si>
  <si>
    <t>Департамент молоді та спорту виконавчого органу Київської міської ради (КМДА)</t>
  </si>
  <si>
    <t>1115021</t>
  </si>
  <si>
    <t>Перерозподіл Розпорядження КМВА №307 від 10.04.2024 на погашення кредиторської заборгованості 2023 року та на капітальний ремонт закладів фізичної культури та спорту</t>
  </si>
  <si>
    <t>1115031</t>
  </si>
  <si>
    <t>1115041</t>
  </si>
  <si>
    <t>Голосіївська районна в місті Києві державна адміністрація</t>
  </si>
  <si>
    <t>4011041</t>
  </si>
  <si>
    <t>приведення у відповідність до наказу МФУ від 20.09.2017 №793 "Про затвердження складових Програмної класифікації видатків та кредитування місцевого бюджету"</t>
  </si>
  <si>
    <t>4011061</t>
  </si>
  <si>
    <t>4011200</t>
  </si>
  <si>
    <t>субвенція з ДБ на надання державної підтримки особам з особливими освітніми потребами відповідно до Постанови КМУ від 09.04.2024 №396</t>
  </si>
  <si>
    <r>
      <rPr>
        <b/>
        <sz val="10"/>
        <color indexed="9"/>
        <rFont val="MS Reference Sans Serif"/>
        <family val="2"/>
      </rPr>
      <t xml:space="preserve"> 3.1.</t>
    </r>
    <r>
      <rPr>
        <b/>
        <sz val="10"/>
        <rFont val="MS Reference Sans Serif"/>
        <family val="2"/>
      </rPr>
      <t xml:space="preserve">  за рахунок запозичень</t>
    </r>
  </si>
  <si>
    <r>
      <rPr>
        <b/>
        <sz val="10"/>
        <color indexed="9"/>
        <rFont val="MS Reference Sans Serif"/>
        <family val="2"/>
      </rPr>
      <t xml:space="preserve">3.2. </t>
    </r>
    <r>
      <rPr>
        <b/>
        <sz val="10"/>
        <rFont val="MS Reference Sans Serif"/>
        <family val="2"/>
      </rPr>
      <t xml:space="preserve"> за рахунок залишків на 01.01.2024:</t>
    </r>
  </si>
  <si>
    <r>
      <rPr>
        <b/>
        <sz val="10"/>
        <color indexed="9"/>
        <rFont val="MS Reference Sans Serif"/>
        <family val="2"/>
      </rPr>
      <t>3.3.</t>
    </r>
    <r>
      <rPr>
        <b/>
        <sz val="10"/>
        <rFont val="MS Reference Sans Serif"/>
        <family val="2"/>
      </rPr>
      <t xml:space="preserve"> Передача коштів із ЗФ до СФ БР</t>
    </r>
  </si>
  <si>
    <t>Доходи спеціального фонду (гранти)</t>
  </si>
  <si>
    <t>1.2. За рахунок зміни доходної частини бюджету:</t>
  </si>
  <si>
    <t>2. Джерела фінансування бюджету:</t>
  </si>
  <si>
    <t>Київська міська рада (Секретаріат)</t>
  </si>
  <si>
    <t>0111142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</si>
  <si>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15.05.2024 № 193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</si>
  <si>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20.05.2024 № 199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</si>
  <si>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28.05.2024 № 287</t>
  </si>
  <si>
    <t>0116090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</si>
  <si>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15.05.2024 № 192</t>
  </si>
  <si>
    <t>0119150</t>
  </si>
  <si>
    <t>для вілновлення інфраструктури міста, здійснення заходів безпеки та оборни, у тому числі будівництва нових та зміцнення вже наявних інженерно-технічних та фортифікаційних споруд. (м.Чернігів)</t>
  </si>
  <si>
    <t>0119770</t>
  </si>
  <si>
    <t>для будівництва напірного трубопроводу господарська-побутової каналізації від КНС в с.Ревне до точки скиду біля с.Мартусівка Бориспільського району Київської області. (Гірська сільська рада, Бориспільський р-н, Київська обл.)</t>
  </si>
  <si>
    <t>для будівництва стаціонарної котельні в КНП "Бурштинська центральна міська лікарня" (Бруштинська міська рада)</t>
  </si>
  <si>
    <t>реконструкція будівлі дитячого відділення КНП "Конотопська центральна районна лікарня ім.ак.М.Давидова" в частині забезпечення співфінансування до державної підтримки. (Конотопська міська рада)</t>
  </si>
  <si>
    <t>Київська міська державна адміністрація</t>
  </si>
  <si>
    <t>0220180</t>
  </si>
  <si>
    <t>на послуги з обробки телефонних дзвінків.</t>
  </si>
  <si>
    <t>на придбання пально-мастильних матеріалів.</t>
  </si>
  <si>
    <t>Департамент освіти і науки виконавчого органу Київської міської ради (КМДА)</t>
  </si>
  <si>
    <t>0617321</t>
  </si>
  <si>
    <t>БУДІВНИЦТВО ЗАХИСНОЇ СПОРУДИ ЦИВІЛЬНОГО ЗАХИСТУ (ПРОТИРАДІАЦІЙНЕ УКРИТТЯ) У ЗАКЛАДІ ЗАГАЛЬНОЇ СЕРЕДНЬОЇ ОСВІТИ № 18 НА ЗЕМЕЛЬНІЙ ДІЛЯНЦІ ЗА АДРЕСОЮ: ВУЛИЦЯ АКАДЕМІКА ОППОКОВА,1 В ОБОЛОНСЬКОМУ РАЙОНІ М.КИЄВА</t>
  </si>
  <si>
    <t>Департамент охорони здоров'я виконавчого органу Київської міської ради (КМДА)</t>
  </si>
  <si>
    <t>0712010</t>
  </si>
  <si>
    <t>На проведення капітального ремонту приміщенб 7-го поверху для розміщення відділення анестезіології та інтенсивної терапії КНП"Київська міська клінічна лікарня №12"</t>
  </si>
  <si>
    <t>0712040</t>
  </si>
  <si>
    <t>Перерозподіл видатків на придбання обладнання для медичних закладів міста</t>
  </si>
  <si>
    <t>0712141</t>
  </si>
  <si>
    <t>0712142</t>
  </si>
  <si>
    <t>0712143</t>
  </si>
  <si>
    <t>0712144</t>
  </si>
  <si>
    <t>0712151</t>
  </si>
  <si>
    <t>0712152</t>
  </si>
  <si>
    <t>Департамент соціальної та ветеранської політики виконавчого органу Київської міської ради (КМДА)</t>
  </si>
  <si>
    <t>0813191</t>
  </si>
  <si>
    <t>Надання одноразової адресної матеріальної допомоги мобілізованим на виконання міської цільової програми з організації військової служби, виконання військового обов’язку, мобілізаційної підготовки і територіальної оборони в місті Києві «Захисник Києва» на 2022-2024 роки.</t>
  </si>
  <si>
    <t>0813241</t>
  </si>
  <si>
    <t>Додаткові кошти Комунальній бюджетній установі "Київський міський центр комплексної підтримки учасників бойових дій "КИІВ МІЛІТАРІ ХАБ" на створення відділу (центру) рекрутингу української армії</t>
  </si>
  <si>
    <t>Служба у справах дітей та сім'ї виконавчого органу Київської міської ради (КМДА)</t>
  </si>
  <si>
    <t>0910160</t>
  </si>
  <si>
    <t>Видатки на заробітну плату з нарахуваннями на додаткову чисельність за рахунок перерозподілу</t>
  </si>
  <si>
    <t>1115033</t>
  </si>
  <si>
    <t>на капітальний ремонт закладів фізичної культури та спорту</t>
  </si>
  <si>
    <t>Департамент житлово-комунальної інфраструктури виконавчого органу Київської міської ради (КМДА)</t>
  </si>
  <si>
    <t>1210160</t>
  </si>
  <si>
    <t>1216011</t>
  </si>
  <si>
    <t>Перерозподіл конкурс енергоефективних проектів (у житлових будинках м.Києва, в яких створені ОСББ та ЖБК)</t>
  </si>
  <si>
    <t>1216030</t>
  </si>
  <si>
    <t>на благоустрій території , яку утримує РС СКП "Спецкомбінат"</t>
  </si>
  <si>
    <t>на придбання спецтехніки для СВКП "Київводфонд"</t>
  </si>
  <si>
    <t>1217310</t>
  </si>
  <si>
    <t>БУДIВНИЦТВО КОЛУМБАРНИХ СТIН НА ТЕРИТОРIЇ РИТУАЛЬНОЇ СЛУЖБИ СПЕЦIАЛIЗОВАНОГО КОМУНАЛЬНОГО ПIДПРИЄМСТВА "КИЇВСЬКИЙ КРЕМАТОРIЙ" НА ВУЛ. БАЙКОВIЙ, 16 У ГОЛОСIЇВСЬКОМУ РАЙОНI МIСТА КИЄВА</t>
  </si>
  <si>
    <t>РЕКОНСТРУКЦIЯ КАНАЛIЗАЦIЙНОГО КОЛЕКТОРА Д=1200 ММ З ПЕРЕКЛАДАННЯМ НА Д=1000 ММ ПО ВУЛ. МИКОЛИ УШАКОВА ВIД КК-10-А ДО КК-40 У СВЯТОШИНСЬКОМУ РАЙОНI М.КИЄВА</t>
  </si>
  <si>
    <t>РЕКОНСТРУКЦIЯ КАНАЛIЗАЦIЙНОГО КОЛЕКТОРА Д=1200-1400 ММ З ПЕРЕКЛАДАННЯМ НА Д=1000-1200 ММ ПО ВУЛ. МИКОЛИ УШАКОВА ВIД КК-16 ДО КК-38 У СВЯТОШИНСЬКОМУ РАЙОНI М.КИЄВА</t>
  </si>
  <si>
    <t>РЕКОНСТРУКЦIЯ ПОЗНЯКIВСЬКОГО КАНАЛIЗАЦIЙНОГО КОЛЕКТОРА Д=2300 ММ НА ДIЛЯНЦI ВIД К-8 ДО КК-6 ПО ВУЛ. ЗДОЛБУНIВСЬКIЙ</t>
  </si>
  <si>
    <t>РЕКОНСТРУКЦIЯ ЦЕНТРАЛЬНОГО ТЕПЛОВОГО ПУНКТУ НА ПРОСП. СОБОРНОСТI, 16-Б З ВЛАШТУВАННЯМ IНДИВIДУАЛЬНИХ ТЕПЛОВИХ ПУНКТIВ ТА РЕКОНСТРУКЦIЄЮ IНЖЕНЕРНИХ МЕРЕЖ</t>
  </si>
  <si>
    <t>РЕКОНСТРУКЦІЯ ОБ'ЄКТІВ ВОДОПРОВІДНО-КАНАЛІЗАЦІЙНОГО ГОСПОДАРСТВА З ВПРОВАДЖЕННЯМ ЧАСТОТНОГО РЕГУЛЮВАННЯ</t>
  </si>
  <si>
    <t>1217340</t>
  </si>
  <si>
    <t>На проведення ремонтно-реставраційних робіт приміщення за адресою бульв. Тараса Шевченка, 1 літ А у шевченківському районі м. Києва</t>
  </si>
  <si>
    <t>1217670</t>
  </si>
  <si>
    <t>поповнення статутногго капіталу КП "Муніципальне управління побутовими відходами" згідно рішення Київської міської ради  від 16.05.2024 № 463/8429</t>
  </si>
  <si>
    <t>Поповнення статутного капіталу КП "Київтеплоенерго"</t>
  </si>
  <si>
    <t>Поповнення статутного капіталу КП "Фонд модернізації та розвитку житлового фонду м. Києва" згідно рішення Київської міської ради  від 07.10.2021 №2747/2788</t>
  </si>
  <si>
    <t>Департамент територіального контролю міста Києва виконавчого органу Київської міської ради (КМДА)</t>
  </si>
  <si>
    <t>1410160</t>
  </si>
  <si>
    <t>Перерозподіл на заробітну плату з нарахуваннями на додаткову чисельність по окремим структурним підрозділам ВО КМР КМДА</t>
  </si>
  <si>
    <t>Департамент будівництва та житлового забезпечення виконавчого органу Київської міської ради (КМДА)</t>
  </si>
  <si>
    <t>1516082</t>
  </si>
  <si>
    <t>Придбання житла для окремих громадян, зокрема для дітей-сиріт</t>
  </si>
  <si>
    <t>1517375</t>
  </si>
  <si>
    <t>капітальний ремонт житлового фонду (у житлових будинках, пошкоджених внаслідок воєнних дій російської федерації )</t>
  </si>
  <si>
    <t>Департамент транспортної інфраструктури виконавчого органу Київської міської ради (КМДА)</t>
  </si>
  <si>
    <t>1910180</t>
  </si>
  <si>
    <t>На виконання заходів МЦП "Захисник Києва" для забезпечення автотранспортом перевезення військовозобов"язаних та резервістів згідно заявок районних у місті Києві ТЦК та СП та компенсація витрат на утримання об"єкта КП "Міжнародний аеропорт "Киів".</t>
  </si>
  <si>
    <t>1917441</t>
  </si>
  <si>
    <t>на утримання мостів/шляхопроводів</t>
  </si>
  <si>
    <t>1917442</t>
  </si>
  <si>
    <t>на утримання та розвиток вулично-дорожньої мережі</t>
  </si>
  <si>
    <t>Департамент інформаційно-комунікаційних технологій виконавчого органу Київської міської ради (КМДА)</t>
  </si>
  <si>
    <t>2017520</t>
  </si>
  <si>
    <t>Перерозподіл в рамках заходів Реалізація заходів Комплексної міської цільової програми "Цифровий Київ"</t>
  </si>
  <si>
    <t>Реалізація заходів Комплексної міської цільової програми "Цифровий Київ"</t>
  </si>
  <si>
    <t>Управління туризму та промоцій  виконавчого органу Київської міської ради (КМДА)</t>
  </si>
  <si>
    <t>2610160</t>
  </si>
  <si>
    <t>перерозподіл для оновлення та безпечного зберігання інтернет ресурсів</t>
  </si>
  <si>
    <t>Департамент захисту довкілля та адаптації до зміни клімату виконавчого органу Київської міської ради (КМДА)</t>
  </si>
  <si>
    <t>2816030</t>
  </si>
  <si>
    <t>На придбання техніки для утримання об’єктів благоустрою</t>
  </si>
  <si>
    <t>На утримання об’єктів благоустрою зеленого господарства</t>
  </si>
  <si>
    <t>На утримання та благоустрій зон відпочинку біля водойм та міських пляжів</t>
  </si>
  <si>
    <t>2818340</t>
  </si>
  <si>
    <t>перевиконання дохідної частини бюджету до фонду охорони навколишнього природного середовища на 23.05.2024</t>
  </si>
  <si>
    <t>Департамент муніципальної безпеки виконавчого органу Київської міської ради (КМДА)</t>
  </si>
  <si>
    <t>3010160</t>
  </si>
  <si>
    <t>3019800</t>
  </si>
  <si>
    <t xml:space="preserve"> На виконання ззаходів МЦП цивільного захисту для Гу ДСНС України в м. Києві  на встановлення  пожежних постів в районах міста Києва з ціодобовим перебуванням особового складу та техніки</t>
  </si>
  <si>
    <t>На виконання заходів МЦП "Захисник Києва" для матеріально-технічного забезпечення сил територіальної оборони м. Києва, військових частин, інших підрозділів сил безпеки і оборони, ТЦК та СП м. Києва</t>
  </si>
  <si>
    <t>Департамент фiнансiв виконавчого органу Київської міської ради (КМДА)</t>
  </si>
  <si>
    <t>3718710</t>
  </si>
  <si>
    <t>Резервний фонд</t>
  </si>
  <si>
    <t>4010160</t>
  </si>
  <si>
    <t>Щодо реалізації окремих заходів МЦП з організації військової служби, виконання військового обов'язку, моб підтоговки і територ оборони у м.Києві "Захисник Києва" на 2022-2024 рр</t>
  </si>
  <si>
    <t>4011021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</si>
  <si>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15.05.2024 № 193 на придбання персональних комп'ютерів моноблоків у кількості 4 одиниці</t>
  </si>
  <si>
    <t>4016017</t>
  </si>
  <si>
    <t>на часткове відшкодування вартості придбаних незалежних джерел електричної енергії відповідно до Порядку, затвердженому рішенням Київської міської ради від 10.11.2022 № 5586/5627</t>
  </si>
  <si>
    <t>Дарницька районна в місті Києві державна адміністрація</t>
  </si>
  <si>
    <t>4110160</t>
  </si>
  <si>
    <t>4111200</t>
  </si>
  <si>
    <t>4116011</t>
  </si>
  <si>
    <t>Перерозподіл. Розпорядження КМВА від 22.04.2024 № 352 з метою виконання капітального ремонту сховищ цивільного захисту</t>
  </si>
  <si>
    <t>4116017</t>
  </si>
  <si>
    <t>4116020</t>
  </si>
  <si>
    <t>Деснянська районна в місті Києві державна адміністрація</t>
  </si>
  <si>
    <t>4210160</t>
  </si>
  <si>
    <t>4211021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</si>
  <si>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20.05.2024 № 199 на придбання комплектів мультимедійного обладнання</t>
  </si>
  <si>
    <t>Передача бюджетних призначень по Програмі вирішення депутатами КМР соціально-економічних проблем, виконання передвиборних програм та доручень виборців на 2021-2025рр.згідно розпорядження від 28.05.2024 № 287 на придбання комплектів мультимедійного обладнання для шкіл №249, №275, №259, №264, №270</t>
  </si>
  <si>
    <t>4211200</t>
  </si>
  <si>
    <t>4216017</t>
  </si>
  <si>
    <t>Дніпровська районна в місті Києві державна адміністрація</t>
  </si>
  <si>
    <t>4310160</t>
  </si>
  <si>
    <t>4311200</t>
  </si>
  <si>
    <t>4316015</t>
  </si>
  <si>
    <t>Відповідно до розпорядження заступника Київського міського голови від 15.05.2024 № 192 "Про вирішення фінансових питань" на проведення капітального ремонту на умовах співфінансування</t>
  </si>
  <si>
    <t>4316017</t>
  </si>
  <si>
    <t>Оболонська районна в місті Києві державна адміністрація</t>
  </si>
  <si>
    <t>4410160</t>
  </si>
  <si>
    <t>4411041</t>
  </si>
  <si>
    <t>4411061</t>
  </si>
  <si>
    <t>4411200</t>
  </si>
  <si>
    <t>4416017</t>
  </si>
  <si>
    <t>Печерська районна в місті Києві державна адміністрація</t>
  </si>
  <si>
    <t>4510160</t>
  </si>
  <si>
    <t>4511200</t>
  </si>
  <si>
    <t>4516017</t>
  </si>
  <si>
    <t>Подільська районна в місті Києві державна адміністрація</t>
  </si>
  <si>
    <t>4610160</t>
  </si>
  <si>
    <t>4611041</t>
  </si>
  <si>
    <t>4611061</t>
  </si>
  <si>
    <t>4611200</t>
  </si>
  <si>
    <t>4616017</t>
  </si>
  <si>
    <t>4617372</t>
  </si>
  <si>
    <t>капітальний ремонт пошкоджених об'єктів внаслідок збройної агресії (школи №68, 19 дошкільний заклад №104)</t>
  </si>
  <si>
    <t>4617375</t>
  </si>
  <si>
    <t>капітальний ремонт житлового фонду ( у житлових будинках, пошкоджених внаслідок воєнних дій російської федерації )</t>
  </si>
  <si>
    <t>Святошинська районна в місті Києві державна адміністрація</t>
  </si>
  <si>
    <t>4710160</t>
  </si>
  <si>
    <t>4711041</t>
  </si>
  <si>
    <t>4711061</t>
  </si>
  <si>
    <t>4711200</t>
  </si>
  <si>
    <t>4716011</t>
  </si>
  <si>
    <t>Перерозподіл Розпорядження КМВА №377 від 30.04.2024  на капітальний ремонт  житлового фонду</t>
  </si>
  <si>
    <t>4716017</t>
  </si>
  <si>
    <t>4717321</t>
  </si>
  <si>
    <t>Солом'янська районна в місті Києві державна адміністрація</t>
  </si>
  <si>
    <t>4810160</t>
  </si>
  <si>
    <t>4811200</t>
  </si>
  <si>
    <t>4816017</t>
  </si>
  <si>
    <t>Шевченківська районна в місті Києві  державна адміністрація</t>
  </si>
  <si>
    <t>4910160</t>
  </si>
  <si>
    <t>4911021</t>
  </si>
  <si>
    <t>на капітальний ремонт та придбання обладнання у школі №25</t>
  </si>
  <si>
    <t>4911200</t>
  </si>
  <si>
    <t>4916011</t>
  </si>
  <si>
    <t>на капітальний ремонт житлового фонду</t>
  </si>
  <si>
    <t>4916017</t>
  </si>
  <si>
    <t>4917372</t>
  </si>
  <si>
    <t>капітальний ремонт пошкоджених об'єктів внаслідок збройної агресії (школа №1, дошкільні заклади №204, 544, 644)</t>
  </si>
  <si>
    <t>4917374</t>
  </si>
  <si>
    <t>На проведення капітального ремонту приміщень Центру у справах сім'ї та жінок  Шевченківського району міста Києва, пошкодженого внаслідок ракетної атаки 02.01.2024 року.</t>
  </si>
  <si>
    <t>4917375</t>
  </si>
  <si>
    <t>Разом</t>
  </si>
  <si>
    <t>1917426</t>
  </si>
  <si>
    <t>Оновлення рухомого складу КП "Київський метрополітен" за рахунок залучення коштів позики Європейського інвестиційного банку</t>
  </si>
  <si>
    <t>4417700</t>
  </si>
  <si>
    <t>БУДIВНИЦТВО ПIШОХIДНОГО МОСТОВОГО ПЕРЕХОДУ МIЖ ОБОЛОНСЬКОЮ НАБЕРЕЖНОЮ ТА ОСТРОВОМ ОБОЛОНСЬКИЙ В ОБОЛОНСЬКОМУ РАЙОНI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</si>
</sst>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\ &quot;₴&quot;_-;\-* #,##0\ &quot;₴&quot;_-;_-* &quot;-&quot;\ &quot;₴&quot;_-;_-@_-"/>
    <numFmt numFmtId="167" formatCode="_-* #,##0_-;\-* #,##0_-;_-* &quot;-&quot;_-;_-@_-"/>
    <numFmt numFmtId="168" formatCode="_-* #,##0.00\ &quot;₴&quot;_-;\-* #,##0.00\ &quot;₴&quot;_-;_-* &quot;-&quot;??\ &quot;₴&quot;_-;_-@_-"/>
    <numFmt numFmtId="169" formatCode="_-* #,##0.00_-;\-* #,##0.00_-;_-* &quot;-&quot;??_-;_-@_-"/>
  </numFmts>
  <fonts count="4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Reference Sans Serif"/>
      <family val="2"/>
    </font>
    <font>
      <b/>
      <sz val="16"/>
      <name val="MS Reference Sans Serif"/>
      <family val="2"/>
    </font>
    <font>
      <b/>
      <sz val="10"/>
      <name val="MS Reference Sans Serif"/>
      <family val="2"/>
    </font>
    <font>
      <b/>
      <sz val="10"/>
      <color indexed="9"/>
      <name val="MS Reference Sans Serif"/>
      <family val="2"/>
    </font>
    <font>
      <sz val="8"/>
      <name val="MS Reference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S Sans Serif"/>
      <family val="0"/>
    </font>
    <font>
      <b/>
      <sz val="10"/>
      <color indexed="13"/>
      <name val="MS Reference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MS Reference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EBE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rgb="FFFBF9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5" fillId="4" borderId="11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vertical="center"/>
    </xf>
    <xf numFmtId="3" fontId="5" fillId="4" borderId="16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3" fontId="3" fillId="35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5" fillId="4" borderId="16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3" fontId="3" fillId="35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6" fillId="35" borderId="18" xfId="54" applyFont="1" applyFill="1" applyBorder="1" applyAlignment="1">
      <alignment horizontal="left" vertical="top"/>
      <protection/>
    </xf>
    <xf numFmtId="3" fontId="26" fillId="36" borderId="18" xfId="54" applyNumberFormat="1" applyFont="1" applyFill="1" applyBorder="1" applyAlignment="1">
      <alignment horizontal="right" vertical="top"/>
      <protection/>
    </xf>
    <xf numFmtId="0" fontId="26" fillId="36" borderId="18" xfId="54" applyFont="1" applyFill="1" applyBorder="1" applyAlignment="1">
      <alignment horizontal="left" vertical="top"/>
      <protection/>
    </xf>
    <xf numFmtId="0" fontId="26" fillId="37" borderId="19" xfId="54" applyFont="1" applyFill="1" applyBorder="1" applyAlignment="1">
      <alignment horizontal="left" vertical="top" wrapText="1" indent="2"/>
      <protection/>
    </xf>
    <xf numFmtId="0" fontId="26" fillId="37" borderId="20" xfId="54" applyFont="1" applyFill="1" applyBorder="1" applyAlignment="1">
      <alignment horizontal="left" vertical="top" wrapText="1" indent="2"/>
      <protection/>
    </xf>
    <xf numFmtId="0" fontId="26" fillId="37" borderId="18" xfId="54" applyFont="1" applyFill="1" applyBorder="1" applyAlignment="1">
      <alignment horizontal="left" vertical="top" wrapText="1"/>
      <protection/>
    </xf>
    <xf numFmtId="3" fontId="26" fillId="37" borderId="18" xfId="54" applyNumberFormat="1" applyFont="1" applyFill="1" applyBorder="1" applyAlignment="1">
      <alignment horizontal="right" vertical="top"/>
      <protection/>
    </xf>
    <xf numFmtId="0" fontId="26" fillId="37" borderId="19" xfId="54" applyFont="1" applyFill="1" applyBorder="1" applyAlignment="1">
      <alignment horizontal="right" vertical="top"/>
      <protection/>
    </xf>
    <xf numFmtId="0" fontId="26" fillId="37" borderId="20" xfId="54" applyFont="1" applyFill="1" applyBorder="1" applyAlignment="1">
      <alignment horizontal="right" vertical="top"/>
      <protection/>
    </xf>
    <xf numFmtId="0" fontId="26" fillId="37" borderId="18" xfId="54" applyFont="1" applyFill="1" applyBorder="1" applyAlignment="1">
      <alignment horizontal="left" vertical="top"/>
      <protection/>
    </xf>
    <xf numFmtId="0" fontId="26" fillId="0" borderId="19" xfId="54" applyFont="1" applyBorder="1" applyAlignment="1">
      <alignment horizontal="left" vertical="top"/>
      <protection/>
    </xf>
    <xf numFmtId="0" fontId="26" fillId="0" borderId="20" xfId="54" applyFont="1" applyBorder="1" applyAlignment="1">
      <alignment horizontal="left" vertical="top"/>
      <protection/>
    </xf>
    <xf numFmtId="0" fontId="26" fillId="0" borderId="18" xfId="54" applyFont="1" applyBorder="1" applyAlignment="1">
      <alignment horizontal="left" vertical="top"/>
      <protection/>
    </xf>
    <xf numFmtId="3" fontId="26" fillId="0" borderId="18" xfId="54" applyNumberFormat="1" applyFont="1" applyBorder="1" applyAlignment="1">
      <alignment horizontal="right" vertical="top"/>
      <protection/>
    </xf>
    <xf numFmtId="0" fontId="26" fillId="0" borderId="19" xfId="54" applyFont="1" applyBorder="1" applyAlignment="1">
      <alignment horizontal="right" vertical="top"/>
      <protection/>
    </xf>
    <xf numFmtId="0" fontId="26" fillId="0" borderId="20" xfId="54" applyFont="1" applyBorder="1" applyAlignment="1">
      <alignment horizontal="right" vertical="top"/>
      <protection/>
    </xf>
    <xf numFmtId="0" fontId="26" fillId="0" borderId="18" xfId="54" applyFont="1" applyBorder="1" applyAlignment="1">
      <alignment horizontal="left" vertical="top" wrapText="1" indent="4"/>
      <protection/>
    </xf>
    <xf numFmtId="0" fontId="26" fillId="37" borderId="18" xfId="54" applyFont="1" applyFill="1" applyBorder="1" applyAlignment="1">
      <alignment horizontal="right" vertical="top"/>
      <protection/>
    </xf>
    <xf numFmtId="0" fontId="26" fillId="0" borderId="18" xfId="54" applyFont="1" applyBorder="1" applyAlignment="1">
      <alignment horizontal="right" vertical="top"/>
      <protection/>
    </xf>
    <xf numFmtId="0" fontId="26" fillId="36" borderId="19" xfId="54" applyFont="1" applyFill="1" applyBorder="1" applyAlignment="1">
      <alignment horizontal="right" vertical="top"/>
      <protection/>
    </xf>
    <xf numFmtId="0" fontId="26" fillId="36" borderId="20" xfId="54" applyFont="1" applyFill="1" applyBorder="1" applyAlignment="1">
      <alignment horizontal="right" vertical="top"/>
      <protection/>
    </xf>
    <xf numFmtId="0" fontId="26" fillId="36" borderId="18" xfId="54" applyFont="1" applyFill="1" applyBorder="1" applyAlignment="1">
      <alignment horizontal="right" vertical="top"/>
      <protection/>
    </xf>
    <xf numFmtId="0" fontId="26" fillId="35" borderId="18" xfId="54" applyFont="1" applyFill="1" applyBorder="1" applyAlignment="1">
      <alignment horizontal="left" vertical="top"/>
      <protection/>
    </xf>
    <xf numFmtId="3" fontId="26" fillId="35" borderId="18" xfId="54" applyNumberFormat="1" applyFont="1" applyFill="1" applyBorder="1" applyAlignment="1">
      <alignment horizontal="right" vertical="top"/>
      <protection/>
    </xf>
    <xf numFmtId="3" fontId="26" fillId="35" borderId="18" xfId="54" applyNumberFormat="1" applyFont="1" applyFill="1" applyBorder="1" applyAlignment="1">
      <alignment horizontal="right" vertical="top"/>
      <protection/>
    </xf>
    <xf numFmtId="3" fontId="26" fillId="0" borderId="18" xfId="54" applyNumberFormat="1" applyFont="1" applyBorder="1" applyAlignment="1">
      <alignment horizontal="right" vertical="top"/>
      <protection/>
    </xf>
    <xf numFmtId="3" fontId="26" fillId="37" borderId="18" xfId="54" applyNumberFormat="1" applyFont="1" applyFill="1" applyBorder="1" applyAlignment="1">
      <alignment horizontal="right" vertical="top"/>
      <protection/>
    </xf>
    <xf numFmtId="0" fontId="26" fillId="36" borderId="18" xfId="54" applyFont="1" applyFill="1" applyBorder="1" applyAlignment="1">
      <alignment horizontal="left" vertical="top" wrapText="1"/>
      <protection/>
    </xf>
    <xf numFmtId="3" fontId="26" fillId="36" borderId="18" xfId="54" applyNumberFormat="1" applyFont="1" applyFill="1" applyBorder="1" applyAlignment="1">
      <alignment horizontal="right" vertical="top"/>
      <protection/>
    </xf>
    <xf numFmtId="3" fontId="3" fillId="0" borderId="10" xfId="0" applyNumberFormat="1" applyFont="1" applyFill="1" applyBorder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2"/>
  <sheetViews>
    <sheetView tabSelected="1" view="pageBreakPreview" zoomScale="80" zoomScaleNormal="80" zoomScaleSheetLayoutView="80" workbookViewId="0" topLeftCell="A150">
      <selection activeCell="C164" sqref="C164"/>
    </sheetView>
  </sheetViews>
  <sheetFormatPr defaultColWidth="22.83203125" defaultRowHeight="11.25"/>
  <cols>
    <col min="1" max="1" width="26.83203125" style="1" customWidth="1"/>
    <col min="2" max="2" width="33.5" style="1" customWidth="1"/>
    <col min="3" max="3" width="22.83203125" style="2" customWidth="1"/>
    <col min="4" max="4" width="23" style="3" customWidth="1"/>
    <col min="5" max="5" width="24.66015625" style="3" customWidth="1"/>
    <col min="6" max="6" width="1.5" style="27" hidden="1" customWidth="1"/>
    <col min="7" max="7" width="84.16015625" style="5" customWidth="1"/>
    <col min="8" max="16384" width="22.83203125" style="5" customWidth="1"/>
  </cols>
  <sheetData>
    <row r="1" spans="3:6" s="1" customFormat="1" ht="12.75">
      <c r="C1" s="2"/>
      <c r="D1" s="3"/>
      <c r="E1" s="3"/>
      <c r="F1" s="4" t="s">
        <v>0</v>
      </c>
    </row>
    <row r="2" spans="1:6" ht="20.25">
      <c r="A2" s="58" t="s">
        <v>1</v>
      </c>
      <c r="B2" s="58"/>
      <c r="C2" s="58"/>
      <c r="D2" s="58"/>
      <c r="E2" s="58"/>
      <c r="F2" s="58"/>
    </row>
    <row r="3" spans="1:6" ht="12.75">
      <c r="A3" s="59" t="s">
        <v>53</v>
      </c>
      <c r="B3" s="59"/>
      <c r="C3" s="59"/>
      <c r="D3" s="59"/>
      <c r="E3" s="59"/>
      <c r="F3" s="59"/>
    </row>
    <row r="4" spans="1:6" ht="12.75">
      <c r="A4" s="60"/>
      <c r="B4" s="60"/>
      <c r="C4" s="60"/>
      <c r="D4" s="60"/>
      <c r="E4" s="60"/>
      <c r="F4" s="61"/>
    </row>
    <row r="5" spans="1:7" s="10" customFormat="1" ht="25.5">
      <c r="A5" s="62" t="s">
        <v>2</v>
      </c>
      <c r="B5" s="63"/>
      <c r="C5" s="6" t="s">
        <v>3</v>
      </c>
      <c r="D5" s="7" t="s">
        <v>4</v>
      </c>
      <c r="E5" s="8" t="s">
        <v>5</v>
      </c>
      <c r="F5" s="68" t="s">
        <v>6</v>
      </c>
      <c r="G5" s="68"/>
    </row>
    <row r="6" spans="1:7" s="12" customFormat="1" ht="12.75">
      <c r="A6" s="64" t="s">
        <v>7</v>
      </c>
      <c r="B6" s="65"/>
      <c r="C6" s="66"/>
      <c r="D6" s="11">
        <f>D7+D12+D25</f>
        <v>4157137200</v>
      </c>
      <c r="E6" s="11">
        <f>E7+E12+E25</f>
        <v>76816923</v>
      </c>
      <c r="F6" s="67" t="s">
        <v>8</v>
      </c>
      <c r="G6" s="67"/>
    </row>
    <row r="7" spans="1:7" s="13" customFormat="1" ht="26.25" customHeight="1">
      <c r="A7" s="35" t="s">
        <v>9</v>
      </c>
      <c r="B7" s="55"/>
      <c r="C7" s="55"/>
      <c r="D7" s="18">
        <f>SUM(D8:D11)</f>
        <v>14823300</v>
      </c>
      <c r="E7" s="18">
        <f>SUM(E8:E11)</f>
        <v>0</v>
      </c>
      <c r="F7" s="68" t="s">
        <v>8</v>
      </c>
      <c r="G7" s="68"/>
    </row>
    <row r="8" spans="1:7" s="13" customFormat="1" ht="26.25" customHeight="1" hidden="1">
      <c r="A8" s="43" t="s">
        <v>10</v>
      </c>
      <c r="B8" s="44"/>
      <c r="C8" s="16"/>
      <c r="D8" s="17">
        <v>0</v>
      </c>
      <c r="E8" s="17"/>
      <c r="F8" s="68" t="s">
        <v>51</v>
      </c>
      <c r="G8" s="68"/>
    </row>
    <row r="9" spans="1:7" s="13" customFormat="1" ht="42.75" customHeight="1">
      <c r="A9" s="56" t="s">
        <v>49</v>
      </c>
      <c r="B9" s="57"/>
      <c r="C9" s="16">
        <v>41035400</v>
      </c>
      <c r="D9" s="17">
        <v>14823300</v>
      </c>
      <c r="E9" s="17"/>
      <c r="F9" s="82" t="s">
        <v>50</v>
      </c>
      <c r="G9" s="82"/>
    </row>
    <row r="10" spans="1:7" s="10" customFormat="1" ht="12.75" hidden="1">
      <c r="A10" s="56"/>
      <c r="B10" s="57"/>
      <c r="C10" s="16"/>
      <c r="D10" s="18"/>
      <c r="E10" s="17"/>
      <c r="F10" s="68" t="s">
        <v>8</v>
      </c>
      <c r="G10" s="68"/>
    </row>
    <row r="11" spans="1:7" s="10" customFormat="1" ht="12.75" hidden="1">
      <c r="A11" s="37"/>
      <c r="B11" s="38"/>
      <c r="C11" s="16"/>
      <c r="D11" s="18"/>
      <c r="E11" s="17"/>
      <c r="F11" s="71"/>
      <c r="G11" s="72"/>
    </row>
    <row r="12" spans="1:7" s="13" customFormat="1" ht="20.25" customHeight="1" hidden="1">
      <c r="A12" s="35" t="s">
        <v>11</v>
      </c>
      <c r="B12" s="55"/>
      <c r="C12" s="55"/>
      <c r="D12" s="18">
        <f>SUM(D13:D24)</f>
        <v>0</v>
      </c>
      <c r="E12" s="18">
        <f>SUM(E13:E24)</f>
        <v>0</v>
      </c>
      <c r="F12" s="68" t="s">
        <v>12</v>
      </c>
      <c r="G12" s="68"/>
    </row>
    <row r="13" spans="1:7" s="13" customFormat="1" ht="20.25" customHeight="1" hidden="1">
      <c r="A13" s="43" t="s">
        <v>13</v>
      </c>
      <c r="B13" s="44"/>
      <c r="C13" s="14"/>
      <c r="D13" s="15"/>
      <c r="E13" s="18"/>
      <c r="F13" s="68" t="s">
        <v>12</v>
      </c>
      <c r="G13" s="68"/>
    </row>
    <row r="14" spans="1:7" s="13" customFormat="1" ht="20.25" customHeight="1" hidden="1">
      <c r="A14" s="51" t="s">
        <v>52</v>
      </c>
      <c r="B14" s="52"/>
      <c r="C14" s="16"/>
      <c r="D14" s="17"/>
      <c r="E14" s="17">
        <v>0</v>
      </c>
      <c r="F14" s="68" t="s">
        <v>12</v>
      </c>
      <c r="G14" s="68"/>
    </row>
    <row r="15" spans="1:7" s="13" customFormat="1" ht="12.75" hidden="1">
      <c r="A15" s="51"/>
      <c r="B15" s="52"/>
      <c r="C15" s="16"/>
      <c r="D15" s="17"/>
      <c r="E15" s="17"/>
      <c r="F15" s="71"/>
      <c r="G15" s="72"/>
    </row>
    <row r="16" spans="1:7" s="13" customFormat="1" ht="12.75" hidden="1">
      <c r="A16" s="51"/>
      <c r="B16" s="52"/>
      <c r="C16" s="16"/>
      <c r="D16" s="17"/>
      <c r="E16" s="17"/>
      <c r="F16" s="9"/>
      <c r="G16" s="28"/>
    </row>
    <row r="17" spans="1:7" s="10" customFormat="1" ht="12.75" hidden="1">
      <c r="A17" s="51"/>
      <c r="B17" s="52"/>
      <c r="C17" s="16"/>
      <c r="D17" s="17"/>
      <c r="E17" s="17"/>
      <c r="F17" s="9"/>
      <c r="G17" s="29"/>
    </row>
    <row r="18" spans="1:7" s="13" customFormat="1" ht="12.75" hidden="1">
      <c r="A18" s="51"/>
      <c r="B18" s="52"/>
      <c r="C18" s="16"/>
      <c r="D18" s="17"/>
      <c r="E18" s="17"/>
      <c r="F18" s="9"/>
      <c r="G18" s="28"/>
    </row>
    <row r="19" spans="1:7" s="13" customFormat="1" ht="12.75" hidden="1">
      <c r="A19" s="54"/>
      <c r="B19" s="52"/>
      <c r="C19" s="16"/>
      <c r="D19" s="17"/>
      <c r="E19" s="17"/>
      <c r="F19" s="9"/>
      <c r="G19" s="28"/>
    </row>
    <row r="20" spans="1:7" s="10" customFormat="1" ht="12.75" hidden="1">
      <c r="A20" s="54"/>
      <c r="B20" s="52"/>
      <c r="C20" s="16"/>
      <c r="D20" s="17"/>
      <c r="E20" s="17"/>
      <c r="F20" s="9"/>
      <c r="G20" s="29"/>
    </row>
    <row r="21" spans="1:7" s="13" customFormat="1" ht="12.75" hidden="1">
      <c r="A21" s="54"/>
      <c r="B21" s="52"/>
      <c r="C21" s="16"/>
      <c r="D21" s="17"/>
      <c r="E21" s="17"/>
      <c r="F21" s="9"/>
      <c r="G21" s="28"/>
    </row>
    <row r="22" spans="1:7" s="13" customFormat="1" ht="12.75" hidden="1">
      <c r="A22" s="54"/>
      <c r="B22" s="52"/>
      <c r="C22" s="16"/>
      <c r="D22" s="17"/>
      <c r="E22" s="17"/>
      <c r="F22" s="9"/>
      <c r="G22" s="28"/>
    </row>
    <row r="23" spans="1:7" s="13" customFormat="1" ht="12.75" hidden="1">
      <c r="A23" s="54"/>
      <c r="B23" s="52"/>
      <c r="C23" s="16"/>
      <c r="D23" s="17"/>
      <c r="E23" s="17"/>
      <c r="F23" s="9"/>
      <c r="G23" s="28"/>
    </row>
    <row r="24" spans="1:7" s="10" customFormat="1" ht="12.75" hidden="1">
      <c r="A24" s="43"/>
      <c r="B24" s="44"/>
      <c r="C24" s="16"/>
      <c r="D24" s="18"/>
      <c r="E24" s="17"/>
      <c r="F24" s="9"/>
      <c r="G24" s="29"/>
    </row>
    <row r="25" spans="1:7" s="13" customFormat="1" ht="20.25" customHeight="1">
      <c r="A25" s="35" t="s">
        <v>69</v>
      </c>
      <c r="B25" s="55"/>
      <c r="C25" s="55"/>
      <c r="D25" s="18">
        <f>SUM(D26:D29)</f>
        <v>4142313900</v>
      </c>
      <c r="E25" s="18">
        <f>SUM(E26:E29)</f>
        <v>76816923</v>
      </c>
      <c r="F25" s="68" t="s">
        <v>12</v>
      </c>
      <c r="G25" s="68"/>
    </row>
    <row r="26" spans="1:8" s="13" customFormat="1" ht="20.25" customHeight="1">
      <c r="A26" s="43" t="s">
        <v>13</v>
      </c>
      <c r="B26" s="44"/>
      <c r="C26" s="16"/>
      <c r="D26" s="113">
        <v>4142313900</v>
      </c>
      <c r="E26" s="17"/>
      <c r="F26" s="71" t="s">
        <v>12</v>
      </c>
      <c r="G26" s="72"/>
      <c r="H26" s="79">
        <f>2869852-52</f>
        <v>2869800</v>
      </c>
    </row>
    <row r="27" spans="1:7" s="13" customFormat="1" ht="28.5" customHeight="1">
      <c r="A27" s="51" t="s">
        <v>14</v>
      </c>
      <c r="B27" s="52"/>
      <c r="C27" s="16"/>
      <c r="D27" s="17"/>
      <c r="E27" s="113">
        <v>14361300</v>
      </c>
      <c r="F27" s="71" t="s">
        <v>12</v>
      </c>
      <c r="G27" s="72"/>
    </row>
    <row r="28" spans="1:7" s="13" customFormat="1" ht="20.25" customHeight="1">
      <c r="A28" s="51" t="s">
        <v>68</v>
      </c>
      <c r="B28" s="52"/>
      <c r="C28" s="16"/>
      <c r="D28" s="17"/>
      <c r="E28" s="113">
        <v>11545750</v>
      </c>
      <c r="F28" s="71" t="s">
        <v>12</v>
      </c>
      <c r="G28" s="72"/>
    </row>
    <row r="29" spans="1:7" s="10" customFormat="1" ht="30.75" customHeight="1">
      <c r="A29" s="51" t="s">
        <v>15</v>
      </c>
      <c r="B29" s="52"/>
      <c r="C29" s="16"/>
      <c r="D29" s="17"/>
      <c r="E29" s="17">
        <v>50909873</v>
      </c>
      <c r="F29" s="71" t="s">
        <v>12</v>
      </c>
      <c r="G29" s="72"/>
    </row>
    <row r="30" spans="1:7" s="12" customFormat="1" ht="12.75" hidden="1">
      <c r="A30" s="53" t="s">
        <v>16</v>
      </c>
      <c r="B30" s="53"/>
      <c r="C30" s="49"/>
      <c r="D30" s="77">
        <f>D31+D33</f>
        <v>0</v>
      </c>
      <c r="E30" s="77">
        <f>E31+E33</f>
        <v>0</v>
      </c>
      <c r="F30" s="30" t="s">
        <v>17</v>
      </c>
      <c r="G30" s="31"/>
    </row>
    <row r="31" spans="1:7" s="10" customFormat="1" ht="12.75" hidden="1">
      <c r="A31" s="35" t="s">
        <v>18</v>
      </c>
      <c r="B31" s="36"/>
      <c r="C31" s="19">
        <v>8861</v>
      </c>
      <c r="D31" s="18">
        <f>SUM(D32)</f>
        <v>0</v>
      </c>
      <c r="E31" s="18">
        <f>SUM(E32)</f>
        <v>0</v>
      </c>
      <c r="F31" s="9" t="s">
        <v>17</v>
      </c>
      <c r="G31" s="29"/>
    </row>
    <row r="32" spans="1:7" s="10" customFormat="1" ht="12.75" hidden="1">
      <c r="A32" s="37"/>
      <c r="B32" s="38"/>
      <c r="C32" s="19"/>
      <c r="D32" s="18"/>
      <c r="E32" s="18"/>
      <c r="F32" s="9"/>
      <c r="G32" s="29"/>
    </row>
    <row r="33" spans="1:7" s="13" customFormat="1" ht="12.75" hidden="1">
      <c r="A33" s="73" t="s">
        <v>19</v>
      </c>
      <c r="B33" s="74"/>
      <c r="C33" s="19"/>
      <c r="D33" s="18">
        <f>SUM(D34:D38)</f>
        <v>0</v>
      </c>
      <c r="E33" s="18">
        <f>SUM(E34:E38)</f>
        <v>0</v>
      </c>
      <c r="F33" s="32" t="s">
        <v>17</v>
      </c>
      <c r="G33" s="28"/>
    </row>
    <row r="34" spans="1:7" s="10" customFormat="1" ht="12.75" hidden="1">
      <c r="A34" s="37" t="s">
        <v>20</v>
      </c>
      <c r="B34" s="38"/>
      <c r="C34" s="16">
        <v>8862</v>
      </c>
      <c r="D34" s="17"/>
      <c r="E34" s="17"/>
      <c r="F34" s="9" t="s">
        <v>17</v>
      </c>
      <c r="G34" s="29"/>
    </row>
    <row r="35" spans="1:7" s="10" customFormat="1" ht="12.75" hidden="1">
      <c r="A35" s="37" t="s">
        <v>21</v>
      </c>
      <c r="B35" s="38"/>
      <c r="C35" s="16">
        <v>8854</v>
      </c>
      <c r="D35" s="17"/>
      <c r="E35" s="17"/>
      <c r="F35" s="9" t="s">
        <v>17</v>
      </c>
      <c r="G35" s="29"/>
    </row>
    <row r="36" spans="1:7" s="10" customFormat="1" ht="12.75" hidden="1">
      <c r="A36" s="37"/>
      <c r="B36" s="38"/>
      <c r="C36" s="16"/>
      <c r="D36" s="17"/>
      <c r="E36" s="17"/>
      <c r="F36" s="9" t="s">
        <v>17</v>
      </c>
      <c r="G36" s="29"/>
    </row>
    <row r="37" spans="1:7" s="10" customFormat="1" ht="12.75" hidden="1">
      <c r="A37" s="37"/>
      <c r="B37" s="38"/>
      <c r="C37" s="16"/>
      <c r="D37" s="17"/>
      <c r="E37" s="17"/>
      <c r="F37" s="9" t="s">
        <v>17</v>
      </c>
      <c r="G37" s="29"/>
    </row>
    <row r="38" spans="1:7" s="10" customFormat="1" ht="12.75" hidden="1">
      <c r="A38" s="37"/>
      <c r="B38" s="38"/>
      <c r="C38" s="16"/>
      <c r="D38" s="17"/>
      <c r="E38" s="17"/>
      <c r="F38" s="9" t="s">
        <v>17</v>
      </c>
      <c r="G38" s="29"/>
    </row>
    <row r="39" spans="1:7" s="12" customFormat="1" ht="18.75" customHeight="1">
      <c r="A39" s="49" t="s">
        <v>70</v>
      </c>
      <c r="B39" s="50"/>
      <c r="C39" s="50"/>
      <c r="D39" s="77">
        <f>D44+D60+D40</f>
        <v>-3228157063</v>
      </c>
      <c r="E39" s="77">
        <f>E40+E44+E60</f>
        <v>4311825045</v>
      </c>
      <c r="F39" s="67" t="s">
        <v>22</v>
      </c>
      <c r="G39" s="67"/>
    </row>
    <row r="40" spans="1:7" s="13" customFormat="1" ht="18.75" customHeight="1">
      <c r="A40" s="80" t="s">
        <v>65</v>
      </c>
      <c r="B40" s="81"/>
      <c r="C40" s="19">
        <v>400000</v>
      </c>
      <c r="D40" s="18">
        <f>D41+D42+D43</f>
        <v>0</v>
      </c>
      <c r="E40" s="18">
        <f>E41+E42+E43</f>
        <v>1083667982</v>
      </c>
      <c r="F40" s="68" t="s">
        <v>22</v>
      </c>
      <c r="G40" s="68"/>
    </row>
    <row r="41" spans="1:9" s="10" customFormat="1" ht="18.75" customHeight="1">
      <c r="A41" s="45" t="s">
        <v>23</v>
      </c>
      <c r="B41" s="46"/>
      <c r="C41" s="76" t="s">
        <v>24</v>
      </c>
      <c r="D41" s="78"/>
      <c r="E41" s="15">
        <v>-1496332018</v>
      </c>
      <c r="F41" s="68" t="s">
        <v>22</v>
      </c>
      <c r="G41" s="68"/>
      <c r="H41" s="10">
        <v>1417680960</v>
      </c>
      <c r="I41" s="83">
        <f>H41+E41</f>
        <v>-78651058</v>
      </c>
    </row>
    <row r="42" spans="1:7" s="10" customFormat="1" ht="18.75" customHeight="1">
      <c r="A42" s="45" t="s">
        <v>25</v>
      </c>
      <c r="B42" s="46"/>
      <c r="C42" s="16" t="s">
        <v>26</v>
      </c>
      <c r="D42" s="18"/>
      <c r="E42" s="17">
        <f>2310000000+270000000</f>
        <v>2580000000</v>
      </c>
      <c r="F42" s="68" t="s">
        <v>22</v>
      </c>
      <c r="G42" s="68"/>
    </row>
    <row r="43" spans="1:7" s="10" customFormat="1" ht="18.75" customHeight="1" hidden="1">
      <c r="A43" s="47"/>
      <c r="B43" s="48"/>
      <c r="C43" s="16"/>
      <c r="D43" s="18"/>
      <c r="E43" s="17"/>
      <c r="F43" s="68" t="s">
        <v>22</v>
      </c>
      <c r="G43" s="68"/>
    </row>
    <row r="44" spans="1:7" s="13" customFormat="1" ht="18.75" customHeight="1" hidden="1">
      <c r="A44" s="35" t="s">
        <v>66</v>
      </c>
      <c r="B44" s="36"/>
      <c r="C44" s="19">
        <v>602100</v>
      </c>
      <c r="D44" s="18">
        <f>SUM(D45:D59)</f>
        <v>0</v>
      </c>
      <c r="E44" s="18">
        <f>SUM(E45:E59)</f>
        <v>0</v>
      </c>
      <c r="F44" s="68" t="s">
        <v>22</v>
      </c>
      <c r="G44" s="68"/>
    </row>
    <row r="45" spans="1:7" s="10" customFormat="1" ht="49.5" customHeight="1" hidden="1">
      <c r="A45" s="43" t="s">
        <v>27</v>
      </c>
      <c r="B45" s="44"/>
      <c r="C45" s="16">
        <v>602100</v>
      </c>
      <c r="D45" s="17"/>
      <c r="E45" s="17"/>
      <c r="F45" s="9" t="s">
        <v>22</v>
      </c>
      <c r="G45" s="29"/>
    </row>
    <row r="46" spans="1:7" s="10" customFormat="1" ht="49.5" customHeight="1" hidden="1">
      <c r="A46" s="43" t="s">
        <v>28</v>
      </c>
      <c r="B46" s="44"/>
      <c r="C46" s="16">
        <v>602100</v>
      </c>
      <c r="D46" s="17"/>
      <c r="E46" s="17"/>
      <c r="F46" s="9" t="s">
        <v>22</v>
      </c>
      <c r="G46" s="29"/>
    </row>
    <row r="47" spans="1:7" s="10" customFormat="1" ht="49.5" customHeight="1" hidden="1">
      <c r="A47" s="43" t="s">
        <v>29</v>
      </c>
      <c r="B47" s="44"/>
      <c r="C47" s="16">
        <v>602100</v>
      </c>
      <c r="D47" s="17"/>
      <c r="E47" s="17"/>
      <c r="F47" s="9" t="s">
        <v>22</v>
      </c>
      <c r="G47" s="29"/>
    </row>
    <row r="48" spans="1:7" s="10" customFormat="1" ht="49.5" customHeight="1" hidden="1">
      <c r="A48" s="43" t="s">
        <v>30</v>
      </c>
      <c r="B48" s="44"/>
      <c r="C48" s="16">
        <v>602100</v>
      </c>
      <c r="D48" s="17"/>
      <c r="E48" s="17"/>
      <c r="F48" s="9" t="s">
        <v>22</v>
      </c>
      <c r="G48" s="29"/>
    </row>
    <row r="49" spans="1:7" s="10" customFormat="1" ht="49.5" customHeight="1" hidden="1">
      <c r="A49" s="43" t="s">
        <v>31</v>
      </c>
      <c r="B49" s="44"/>
      <c r="C49" s="16">
        <v>602100</v>
      </c>
      <c r="D49" s="17"/>
      <c r="E49" s="17"/>
      <c r="F49" s="9" t="s">
        <v>22</v>
      </c>
      <c r="G49" s="29"/>
    </row>
    <row r="50" spans="1:7" s="13" customFormat="1" ht="49.5" customHeight="1" hidden="1">
      <c r="A50" s="43" t="s">
        <v>32</v>
      </c>
      <c r="B50" s="44"/>
      <c r="C50" s="16">
        <v>602100</v>
      </c>
      <c r="D50" s="17"/>
      <c r="E50" s="17"/>
      <c r="F50" s="9" t="s">
        <v>22</v>
      </c>
      <c r="G50" s="28"/>
    </row>
    <row r="51" spans="1:7" s="13" customFormat="1" ht="49.5" customHeight="1" hidden="1">
      <c r="A51" s="43" t="s">
        <v>33</v>
      </c>
      <c r="B51" s="44"/>
      <c r="C51" s="16">
        <v>602100</v>
      </c>
      <c r="D51" s="17"/>
      <c r="E51" s="17"/>
      <c r="F51" s="9" t="s">
        <v>22</v>
      </c>
      <c r="G51" s="28"/>
    </row>
    <row r="52" spans="1:7" s="13" customFormat="1" ht="49.5" customHeight="1" hidden="1">
      <c r="A52" s="43" t="s">
        <v>34</v>
      </c>
      <c r="B52" s="44"/>
      <c r="C52" s="16">
        <v>602100</v>
      </c>
      <c r="D52" s="17"/>
      <c r="E52" s="17"/>
      <c r="F52" s="9" t="s">
        <v>22</v>
      </c>
      <c r="G52" s="28"/>
    </row>
    <row r="53" spans="1:7" s="13" customFormat="1" ht="49.5" customHeight="1" hidden="1">
      <c r="A53" s="43" t="s">
        <v>35</v>
      </c>
      <c r="B53" s="44"/>
      <c r="C53" s="16">
        <v>602100</v>
      </c>
      <c r="D53" s="17"/>
      <c r="E53" s="17"/>
      <c r="F53" s="9" t="s">
        <v>22</v>
      </c>
      <c r="G53" s="28"/>
    </row>
    <row r="54" spans="1:7" s="13" customFormat="1" ht="49.5" customHeight="1" hidden="1">
      <c r="A54" s="43" t="s">
        <v>36</v>
      </c>
      <c r="B54" s="44"/>
      <c r="C54" s="16">
        <v>602100</v>
      </c>
      <c r="D54" s="17"/>
      <c r="E54" s="17"/>
      <c r="F54" s="9" t="s">
        <v>22</v>
      </c>
      <c r="G54" s="28"/>
    </row>
    <row r="55" spans="1:7" s="13" customFormat="1" ht="49.5" customHeight="1" hidden="1">
      <c r="A55" s="43" t="s">
        <v>37</v>
      </c>
      <c r="B55" s="44"/>
      <c r="C55" s="16">
        <v>602100</v>
      </c>
      <c r="D55" s="17"/>
      <c r="E55" s="17"/>
      <c r="F55" s="9" t="s">
        <v>22</v>
      </c>
      <c r="G55" s="28"/>
    </row>
    <row r="56" spans="1:7" s="13" customFormat="1" ht="49.5" customHeight="1" hidden="1">
      <c r="A56" s="43" t="s">
        <v>38</v>
      </c>
      <c r="B56" s="44"/>
      <c r="C56" s="16">
        <v>602100</v>
      </c>
      <c r="D56" s="17"/>
      <c r="E56" s="17"/>
      <c r="F56" s="9" t="s">
        <v>22</v>
      </c>
      <c r="G56" s="28"/>
    </row>
    <row r="57" spans="1:7" s="13" customFormat="1" ht="49.5" customHeight="1" hidden="1">
      <c r="A57" s="43" t="s">
        <v>39</v>
      </c>
      <c r="B57" s="44"/>
      <c r="C57" s="16">
        <v>602100</v>
      </c>
      <c r="D57" s="17"/>
      <c r="E57" s="17"/>
      <c r="F57" s="9" t="s">
        <v>22</v>
      </c>
      <c r="G57" s="28"/>
    </row>
    <row r="58" spans="1:7" s="13" customFormat="1" ht="49.5" customHeight="1" hidden="1">
      <c r="A58" s="43" t="s">
        <v>40</v>
      </c>
      <c r="B58" s="44"/>
      <c r="C58" s="16">
        <v>602100</v>
      </c>
      <c r="D58" s="17"/>
      <c r="E58" s="17"/>
      <c r="F58" s="9" t="s">
        <v>22</v>
      </c>
      <c r="G58" s="28"/>
    </row>
    <row r="59" spans="1:7" s="10" customFormat="1" ht="49.5" customHeight="1" hidden="1">
      <c r="A59" s="37"/>
      <c r="B59" s="38"/>
      <c r="C59" s="16"/>
      <c r="D59" s="18"/>
      <c r="E59" s="17"/>
      <c r="F59" s="9"/>
      <c r="G59" s="29"/>
    </row>
    <row r="60" spans="1:7" s="13" customFormat="1" ht="18.75" customHeight="1">
      <c r="A60" s="35" t="s">
        <v>67</v>
      </c>
      <c r="B60" s="36"/>
      <c r="C60" s="19">
        <v>602400</v>
      </c>
      <c r="D60" s="18">
        <f>D61+D62</f>
        <v>-3228157063</v>
      </c>
      <c r="E60" s="18">
        <f>E61+E62</f>
        <v>3228157063</v>
      </c>
      <c r="F60" s="68" t="s">
        <v>22</v>
      </c>
      <c r="G60" s="68"/>
    </row>
    <row r="61" spans="1:7" s="10" customFormat="1" ht="30.75" customHeight="1" hidden="1">
      <c r="A61" s="37" t="s">
        <v>41</v>
      </c>
      <c r="B61" s="38"/>
      <c r="C61" s="16">
        <v>602400</v>
      </c>
      <c r="D61" s="17">
        <v>0</v>
      </c>
      <c r="E61" s="17">
        <v>0</v>
      </c>
      <c r="F61" s="68" t="s">
        <v>22</v>
      </c>
      <c r="G61" s="68"/>
    </row>
    <row r="62" spans="1:7" s="10" customFormat="1" ht="25.5" customHeight="1">
      <c r="A62" s="43" t="s">
        <v>42</v>
      </c>
      <c r="B62" s="44"/>
      <c r="C62" s="16">
        <v>602400</v>
      </c>
      <c r="D62" s="17">
        <f>-2835233585-392923478</f>
        <v>-3228157063</v>
      </c>
      <c r="E62" s="17">
        <f>-D62</f>
        <v>3228157063</v>
      </c>
      <c r="F62" s="68" t="s">
        <v>22</v>
      </c>
      <c r="G62" s="68"/>
    </row>
    <row r="63" spans="1:7" s="23" customFormat="1" ht="16.5" customHeight="1">
      <c r="A63" s="39" t="s">
        <v>43</v>
      </c>
      <c r="B63" s="40"/>
      <c r="C63" s="20"/>
      <c r="D63" s="21">
        <f>D39-D30+D6-D64</f>
        <v>0</v>
      </c>
      <c r="E63" s="22">
        <f>E39+E30+E6-E64</f>
        <v>0</v>
      </c>
      <c r="F63" s="69"/>
      <c r="G63" s="69"/>
    </row>
    <row r="64" spans="1:7" s="24" customFormat="1" ht="24" customHeight="1">
      <c r="A64" s="41" t="s">
        <v>44</v>
      </c>
      <c r="B64" s="41"/>
      <c r="C64" s="41"/>
      <c r="D64" s="33">
        <f>D302</f>
        <v>928980137</v>
      </c>
      <c r="E64" s="33">
        <f>E302</f>
        <v>4388641968</v>
      </c>
      <c r="F64" s="70">
        <f>E64+D64</f>
        <v>5317622105</v>
      </c>
      <c r="G64" s="70"/>
    </row>
    <row r="65" spans="1:7" s="26" customFormat="1" ht="1.5" customHeight="1">
      <c r="A65" s="42"/>
      <c r="B65" s="42"/>
      <c r="C65" s="42"/>
      <c r="D65" s="25"/>
      <c r="E65" s="75"/>
      <c r="F65" s="75"/>
      <c r="G65" s="75"/>
    </row>
    <row r="66" spans="1:7" s="26" customFormat="1" ht="11.25" customHeight="1">
      <c r="A66" s="34" t="s">
        <v>45</v>
      </c>
      <c r="B66" s="34"/>
      <c r="C66" s="34" t="s">
        <v>46</v>
      </c>
      <c r="D66" s="34" t="s">
        <v>47</v>
      </c>
      <c r="E66" s="34" t="s">
        <v>48</v>
      </c>
      <c r="F66" s="34" t="s">
        <v>6</v>
      </c>
      <c r="G66" s="34"/>
    </row>
    <row r="67" spans="1:7" s="26" customFormat="1" ht="11.25" customHeight="1">
      <c r="A67" s="34"/>
      <c r="B67" s="34"/>
      <c r="C67" s="34"/>
      <c r="D67" s="34"/>
      <c r="E67" s="34"/>
      <c r="F67" s="34"/>
      <c r="G67" s="34"/>
    </row>
    <row r="68" spans="1:7" s="26" customFormat="1" ht="11.25" customHeight="1">
      <c r="A68" s="34"/>
      <c r="B68" s="34"/>
      <c r="C68" s="34"/>
      <c r="D68" s="34"/>
      <c r="E68" s="34"/>
      <c r="F68" s="34"/>
      <c r="G68" s="34"/>
    </row>
    <row r="69" spans="1:7" ht="22.5" customHeight="1">
      <c r="A69" s="111" t="s">
        <v>71</v>
      </c>
      <c r="B69" s="111"/>
      <c r="C69" s="111"/>
      <c r="D69" s="85">
        <v>23235800</v>
      </c>
      <c r="E69" s="112">
        <v>28700000</v>
      </c>
      <c r="F69" s="112"/>
      <c r="G69" s="86"/>
    </row>
    <row r="70" spans="1:7" ht="12.75">
      <c r="A70" s="87"/>
      <c r="B70" s="88"/>
      <c r="C70" s="89" t="s">
        <v>72</v>
      </c>
      <c r="D70" s="90">
        <v>-1620000</v>
      </c>
      <c r="E70" s="91"/>
      <c r="F70" s="92"/>
      <c r="G70" s="93"/>
    </row>
    <row r="71" spans="1:7" ht="54.75" customHeight="1">
      <c r="A71" s="94"/>
      <c r="B71" s="95"/>
      <c r="C71" s="96"/>
      <c r="D71" s="97">
        <v>-100000</v>
      </c>
      <c r="E71" s="98"/>
      <c r="F71" s="99"/>
      <c r="G71" s="100" t="s">
        <v>73</v>
      </c>
    </row>
    <row r="72" spans="1:7" ht="62.25" customHeight="1">
      <c r="A72" s="94"/>
      <c r="B72" s="95"/>
      <c r="C72" s="96"/>
      <c r="D72" s="97">
        <v>-920000</v>
      </c>
      <c r="E72" s="98"/>
      <c r="F72" s="99"/>
      <c r="G72" s="100" t="s">
        <v>74</v>
      </c>
    </row>
    <row r="73" spans="1:7" ht="59.25" customHeight="1">
      <c r="A73" s="94"/>
      <c r="B73" s="95"/>
      <c r="C73" s="96"/>
      <c r="D73" s="97">
        <v>-600000</v>
      </c>
      <c r="E73" s="98"/>
      <c r="F73" s="99"/>
      <c r="G73" s="100" t="s">
        <v>75</v>
      </c>
    </row>
    <row r="74" spans="1:7" ht="12.75">
      <c r="A74" s="87"/>
      <c r="B74" s="88"/>
      <c r="C74" s="89" t="s">
        <v>76</v>
      </c>
      <c r="D74" s="90">
        <v>-144200</v>
      </c>
      <c r="E74" s="91"/>
      <c r="F74" s="92"/>
      <c r="G74" s="93"/>
    </row>
    <row r="75" spans="1:7" ht="57" customHeight="1">
      <c r="A75" s="94"/>
      <c r="B75" s="95"/>
      <c r="C75" s="96"/>
      <c r="D75" s="97">
        <v>-144200</v>
      </c>
      <c r="E75" s="98"/>
      <c r="F75" s="99"/>
      <c r="G75" s="100" t="s">
        <v>77</v>
      </c>
    </row>
    <row r="76" spans="1:7" ht="12.75">
      <c r="A76" s="87"/>
      <c r="B76" s="88"/>
      <c r="C76" s="89" t="s">
        <v>78</v>
      </c>
      <c r="D76" s="90">
        <v>25000000</v>
      </c>
      <c r="E76" s="91"/>
      <c r="F76" s="92"/>
      <c r="G76" s="93"/>
    </row>
    <row r="77" spans="1:7" ht="51">
      <c r="A77" s="94"/>
      <c r="B77" s="95"/>
      <c r="C77" s="96"/>
      <c r="D77" s="97">
        <v>25000000</v>
      </c>
      <c r="E77" s="98"/>
      <c r="F77" s="99"/>
      <c r="G77" s="100" t="s">
        <v>79</v>
      </c>
    </row>
    <row r="78" spans="1:7" ht="12.75">
      <c r="A78" s="87"/>
      <c r="B78" s="88"/>
      <c r="C78" s="89" t="s">
        <v>80</v>
      </c>
      <c r="D78" s="101"/>
      <c r="E78" s="110">
        <v>28700000</v>
      </c>
      <c r="F78" s="110"/>
      <c r="G78" s="93"/>
    </row>
    <row r="79" spans="1:7" ht="70.5" customHeight="1">
      <c r="A79" s="94"/>
      <c r="B79" s="95"/>
      <c r="C79" s="96"/>
      <c r="D79" s="102"/>
      <c r="E79" s="109">
        <v>15700000</v>
      </c>
      <c r="F79" s="109"/>
      <c r="G79" s="100" t="s">
        <v>81</v>
      </c>
    </row>
    <row r="80" spans="1:7" ht="36" customHeight="1">
      <c r="A80" s="94"/>
      <c r="B80" s="95"/>
      <c r="C80" s="96"/>
      <c r="D80" s="102"/>
      <c r="E80" s="109">
        <v>10000000</v>
      </c>
      <c r="F80" s="109"/>
      <c r="G80" s="100" t="s">
        <v>82</v>
      </c>
    </row>
    <row r="81" spans="1:7" ht="51">
      <c r="A81" s="94"/>
      <c r="B81" s="95"/>
      <c r="C81" s="96"/>
      <c r="D81" s="102"/>
      <c r="E81" s="109">
        <v>3000000</v>
      </c>
      <c r="F81" s="109"/>
      <c r="G81" s="100" t="s">
        <v>83</v>
      </c>
    </row>
    <row r="82" spans="1:7" ht="18.75" customHeight="1">
      <c r="A82" s="111" t="s">
        <v>84</v>
      </c>
      <c r="B82" s="111"/>
      <c r="C82" s="111"/>
      <c r="D82" s="85">
        <v>7500000</v>
      </c>
      <c r="E82" s="103"/>
      <c r="F82" s="104"/>
      <c r="G82" s="86"/>
    </row>
    <row r="83" spans="1:7" ht="12.75">
      <c r="A83" s="87"/>
      <c r="B83" s="88"/>
      <c r="C83" s="89" t="s">
        <v>85</v>
      </c>
      <c r="D83" s="90">
        <v>7500000</v>
      </c>
      <c r="E83" s="91"/>
      <c r="F83" s="92"/>
      <c r="G83" s="93"/>
    </row>
    <row r="84" spans="1:7" ht="12.75">
      <c r="A84" s="94"/>
      <c r="B84" s="95"/>
      <c r="C84" s="96"/>
      <c r="D84" s="97">
        <v>3000000</v>
      </c>
      <c r="E84" s="98"/>
      <c r="F84" s="99"/>
      <c r="G84" s="100" t="s">
        <v>86</v>
      </c>
    </row>
    <row r="85" spans="1:7" ht="12.75">
      <c r="A85" s="94"/>
      <c r="B85" s="95"/>
      <c r="C85" s="96"/>
      <c r="D85" s="97">
        <v>4500000</v>
      </c>
      <c r="E85" s="98"/>
      <c r="F85" s="99"/>
      <c r="G85" s="100" t="s">
        <v>87</v>
      </c>
    </row>
    <row r="86" spans="1:7" ht="33.75" customHeight="1">
      <c r="A86" s="111" t="s">
        <v>88</v>
      </c>
      <c r="B86" s="111"/>
      <c r="C86" s="111"/>
      <c r="D86" s="105"/>
      <c r="E86" s="112">
        <v>1500000</v>
      </c>
      <c r="F86" s="112"/>
      <c r="G86" s="86"/>
    </row>
    <row r="87" spans="1:7" ht="12.75">
      <c r="A87" s="87"/>
      <c r="B87" s="88"/>
      <c r="C87" s="89" t="s">
        <v>89</v>
      </c>
      <c r="D87" s="101"/>
      <c r="E87" s="110">
        <v>1500000</v>
      </c>
      <c r="F87" s="110"/>
      <c r="G87" s="93"/>
    </row>
    <row r="88" spans="1:7" ht="66.75" customHeight="1">
      <c r="A88" s="94"/>
      <c r="B88" s="95"/>
      <c r="C88" s="96"/>
      <c r="D88" s="102"/>
      <c r="E88" s="109">
        <v>1500000</v>
      </c>
      <c r="F88" s="109"/>
      <c r="G88" s="100" t="s">
        <v>90</v>
      </c>
    </row>
    <row r="89" spans="1:7" ht="37.5" customHeight="1">
      <c r="A89" s="111" t="s">
        <v>91</v>
      </c>
      <c r="B89" s="111"/>
      <c r="C89" s="111"/>
      <c r="D89" s="85">
        <v>-160065963</v>
      </c>
      <c r="E89" s="112">
        <v>200065963</v>
      </c>
      <c r="F89" s="112"/>
      <c r="G89" s="86"/>
    </row>
    <row r="90" spans="1:7" ht="12.75">
      <c r="A90" s="87"/>
      <c r="B90" s="88"/>
      <c r="C90" s="89" t="s">
        <v>92</v>
      </c>
      <c r="D90" s="101"/>
      <c r="E90" s="110">
        <v>40000000</v>
      </c>
      <c r="F90" s="110"/>
      <c r="G90" s="93"/>
    </row>
    <row r="91" spans="1:7" ht="38.25">
      <c r="A91" s="94"/>
      <c r="B91" s="95"/>
      <c r="C91" s="96"/>
      <c r="D91" s="102"/>
      <c r="E91" s="109">
        <v>40000000</v>
      </c>
      <c r="F91" s="109"/>
      <c r="G91" s="100" t="s">
        <v>93</v>
      </c>
    </row>
    <row r="92" spans="1:7" ht="12.75">
      <c r="A92" s="87"/>
      <c r="B92" s="88"/>
      <c r="C92" s="89" t="s">
        <v>94</v>
      </c>
      <c r="D92" s="90">
        <v>-525219</v>
      </c>
      <c r="E92" s="91"/>
      <c r="F92" s="92"/>
      <c r="G92" s="93"/>
    </row>
    <row r="93" spans="1:7" ht="25.5">
      <c r="A93" s="94"/>
      <c r="B93" s="95"/>
      <c r="C93" s="96"/>
      <c r="D93" s="97">
        <v>-525219</v>
      </c>
      <c r="E93" s="98"/>
      <c r="F93" s="99"/>
      <c r="G93" s="100" t="s">
        <v>95</v>
      </c>
    </row>
    <row r="94" spans="1:7" ht="12.75">
      <c r="A94" s="87"/>
      <c r="B94" s="88"/>
      <c r="C94" s="89" t="s">
        <v>96</v>
      </c>
      <c r="D94" s="90">
        <v>-3145785</v>
      </c>
      <c r="E94" s="91"/>
      <c r="F94" s="92"/>
      <c r="G94" s="93"/>
    </row>
    <row r="95" spans="1:7" ht="25.5">
      <c r="A95" s="94"/>
      <c r="B95" s="95"/>
      <c r="C95" s="96"/>
      <c r="D95" s="97">
        <v>-3145785</v>
      </c>
      <c r="E95" s="98"/>
      <c r="F95" s="99"/>
      <c r="G95" s="100" t="s">
        <v>95</v>
      </c>
    </row>
    <row r="96" spans="1:7" ht="12.75">
      <c r="A96" s="87"/>
      <c r="B96" s="88"/>
      <c r="C96" s="89" t="s">
        <v>97</v>
      </c>
      <c r="D96" s="90">
        <v>-609872</v>
      </c>
      <c r="E96" s="91"/>
      <c r="F96" s="92"/>
      <c r="G96" s="93"/>
    </row>
    <row r="97" spans="1:7" ht="25.5">
      <c r="A97" s="94"/>
      <c r="B97" s="95"/>
      <c r="C97" s="96"/>
      <c r="D97" s="97">
        <v>-609872</v>
      </c>
      <c r="E97" s="98"/>
      <c r="F97" s="99"/>
      <c r="G97" s="100" t="s">
        <v>95</v>
      </c>
    </row>
    <row r="98" spans="1:7" ht="12.75">
      <c r="A98" s="87"/>
      <c r="B98" s="88"/>
      <c r="C98" s="89" t="s">
        <v>98</v>
      </c>
      <c r="D98" s="90">
        <v>-3930850</v>
      </c>
      <c r="E98" s="91"/>
      <c r="F98" s="92"/>
      <c r="G98" s="93"/>
    </row>
    <row r="99" spans="1:7" ht="25.5">
      <c r="A99" s="94"/>
      <c r="B99" s="95"/>
      <c r="C99" s="96"/>
      <c r="D99" s="97">
        <v>-3930850</v>
      </c>
      <c r="E99" s="98"/>
      <c r="F99" s="99"/>
      <c r="G99" s="100" t="s">
        <v>95</v>
      </c>
    </row>
    <row r="100" spans="1:7" ht="12.75">
      <c r="A100" s="87"/>
      <c r="B100" s="88"/>
      <c r="C100" s="89" t="s">
        <v>99</v>
      </c>
      <c r="D100" s="90">
        <v>-14539780</v>
      </c>
      <c r="E100" s="91"/>
      <c r="F100" s="92"/>
      <c r="G100" s="93"/>
    </row>
    <row r="101" spans="1:7" ht="25.5">
      <c r="A101" s="94"/>
      <c r="B101" s="95"/>
      <c r="C101" s="96"/>
      <c r="D101" s="97">
        <v>-14539780</v>
      </c>
      <c r="E101" s="98"/>
      <c r="F101" s="99"/>
      <c r="G101" s="100" t="s">
        <v>95</v>
      </c>
    </row>
    <row r="102" spans="1:7" ht="12.75">
      <c r="A102" s="87"/>
      <c r="B102" s="88"/>
      <c r="C102" s="89" t="s">
        <v>100</v>
      </c>
      <c r="D102" s="90">
        <v>-1595100</v>
      </c>
      <c r="E102" s="91"/>
      <c r="F102" s="92"/>
      <c r="G102" s="93"/>
    </row>
    <row r="103" spans="1:7" ht="25.5">
      <c r="A103" s="94"/>
      <c r="B103" s="95"/>
      <c r="C103" s="96"/>
      <c r="D103" s="97">
        <v>-1595100</v>
      </c>
      <c r="E103" s="98"/>
      <c r="F103" s="99"/>
      <c r="G103" s="100" t="s">
        <v>95</v>
      </c>
    </row>
    <row r="104" spans="1:7" ht="12.75">
      <c r="A104" s="87"/>
      <c r="B104" s="88"/>
      <c r="C104" s="89" t="s">
        <v>101</v>
      </c>
      <c r="D104" s="90">
        <v>-135719357</v>
      </c>
      <c r="E104" s="110">
        <v>160065963</v>
      </c>
      <c r="F104" s="110"/>
      <c r="G104" s="93"/>
    </row>
    <row r="105" spans="1:7" ht="25.5">
      <c r="A105" s="94"/>
      <c r="B105" s="95"/>
      <c r="C105" s="96"/>
      <c r="D105" s="97">
        <v>-135719357</v>
      </c>
      <c r="E105" s="109">
        <v>160065963</v>
      </c>
      <c r="F105" s="109"/>
      <c r="G105" s="100" t="s">
        <v>95</v>
      </c>
    </row>
    <row r="106" spans="1:7" ht="28.5" customHeight="1">
      <c r="A106" s="111" t="s">
        <v>102</v>
      </c>
      <c r="B106" s="111"/>
      <c r="C106" s="111"/>
      <c r="D106" s="85">
        <v>200719400</v>
      </c>
      <c r="E106" s="103"/>
      <c r="F106" s="104"/>
      <c r="G106" s="86"/>
    </row>
    <row r="107" spans="1:7" ht="12.75">
      <c r="A107" s="87"/>
      <c r="B107" s="88"/>
      <c r="C107" s="89" t="s">
        <v>103</v>
      </c>
      <c r="D107" s="90">
        <v>200000000</v>
      </c>
      <c r="E107" s="91"/>
      <c r="F107" s="92"/>
      <c r="G107" s="93"/>
    </row>
    <row r="108" spans="1:7" ht="63.75">
      <c r="A108" s="94"/>
      <c r="B108" s="95"/>
      <c r="C108" s="96"/>
      <c r="D108" s="97">
        <v>200000000</v>
      </c>
      <c r="E108" s="98"/>
      <c r="F108" s="99"/>
      <c r="G108" s="100" t="s">
        <v>104</v>
      </c>
    </row>
    <row r="109" spans="1:7" ht="12.75">
      <c r="A109" s="87"/>
      <c r="B109" s="88"/>
      <c r="C109" s="89" t="s">
        <v>105</v>
      </c>
      <c r="D109" s="90">
        <v>719400</v>
      </c>
      <c r="E109" s="91"/>
      <c r="F109" s="92"/>
      <c r="G109" s="93"/>
    </row>
    <row r="110" spans="1:7" ht="51">
      <c r="A110" s="94"/>
      <c r="B110" s="95"/>
      <c r="C110" s="96"/>
      <c r="D110" s="97">
        <v>719400</v>
      </c>
      <c r="E110" s="98"/>
      <c r="F110" s="99"/>
      <c r="G110" s="100" t="s">
        <v>106</v>
      </c>
    </row>
    <row r="111" spans="1:7" ht="27.75" customHeight="1">
      <c r="A111" s="111" t="s">
        <v>107</v>
      </c>
      <c r="B111" s="111"/>
      <c r="C111" s="111"/>
      <c r="D111" s="85">
        <v>709418</v>
      </c>
      <c r="E111" s="103"/>
      <c r="F111" s="104"/>
      <c r="G111" s="86"/>
    </row>
    <row r="112" spans="1:7" ht="12.75">
      <c r="A112" s="87"/>
      <c r="B112" s="88"/>
      <c r="C112" s="89" t="s">
        <v>108</v>
      </c>
      <c r="D112" s="90">
        <v>709418</v>
      </c>
      <c r="E112" s="91"/>
      <c r="F112" s="92"/>
      <c r="G112" s="93"/>
    </row>
    <row r="113" spans="1:7" ht="25.5">
      <c r="A113" s="94"/>
      <c r="B113" s="95"/>
      <c r="C113" s="96"/>
      <c r="D113" s="97">
        <v>709418</v>
      </c>
      <c r="E113" s="98"/>
      <c r="F113" s="99"/>
      <c r="G113" s="100" t="s">
        <v>109</v>
      </c>
    </row>
    <row r="114" spans="1:7" ht="26.25" customHeight="1">
      <c r="A114" s="111" t="s">
        <v>54</v>
      </c>
      <c r="B114" s="111"/>
      <c r="C114" s="111"/>
      <c r="D114" s="105"/>
      <c r="E114" s="112">
        <v>11160000</v>
      </c>
      <c r="F114" s="112"/>
      <c r="G114" s="86"/>
    </row>
    <row r="115" spans="1:7" ht="12.75">
      <c r="A115" s="87"/>
      <c r="B115" s="88"/>
      <c r="C115" s="89" t="s">
        <v>55</v>
      </c>
      <c r="D115" s="101"/>
      <c r="E115" s="110">
        <v>824700</v>
      </c>
      <c r="F115" s="110"/>
      <c r="G115" s="93"/>
    </row>
    <row r="116" spans="1:7" ht="38.25">
      <c r="A116" s="94"/>
      <c r="B116" s="95"/>
      <c r="C116" s="96"/>
      <c r="D116" s="102"/>
      <c r="E116" s="109">
        <v>824700</v>
      </c>
      <c r="F116" s="109"/>
      <c r="G116" s="100" t="s">
        <v>56</v>
      </c>
    </row>
    <row r="117" spans="1:7" ht="12.75">
      <c r="A117" s="87"/>
      <c r="B117" s="88"/>
      <c r="C117" s="89" t="s">
        <v>57</v>
      </c>
      <c r="D117" s="101"/>
      <c r="E117" s="110">
        <v>10000000</v>
      </c>
      <c r="F117" s="110"/>
      <c r="G117" s="93"/>
    </row>
    <row r="118" spans="1:7" ht="38.25">
      <c r="A118" s="94"/>
      <c r="B118" s="95"/>
      <c r="C118" s="96"/>
      <c r="D118" s="102"/>
      <c r="E118" s="109">
        <v>10000000</v>
      </c>
      <c r="F118" s="109"/>
      <c r="G118" s="100" t="s">
        <v>56</v>
      </c>
    </row>
    <row r="119" spans="1:7" ht="12.75">
      <c r="A119" s="87"/>
      <c r="B119" s="88"/>
      <c r="C119" s="89" t="s">
        <v>110</v>
      </c>
      <c r="D119" s="101"/>
      <c r="E119" s="110">
        <v>11160000</v>
      </c>
      <c r="F119" s="110"/>
      <c r="G119" s="93"/>
    </row>
    <row r="120" spans="1:7" ht="12.75">
      <c r="A120" s="94"/>
      <c r="B120" s="95"/>
      <c r="C120" s="96"/>
      <c r="D120" s="102"/>
      <c r="E120" s="109">
        <v>11160000</v>
      </c>
      <c r="F120" s="109"/>
      <c r="G120" s="100" t="s">
        <v>111</v>
      </c>
    </row>
    <row r="121" spans="1:7" ht="12.75">
      <c r="A121" s="87"/>
      <c r="B121" s="88"/>
      <c r="C121" s="89" t="s">
        <v>58</v>
      </c>
      <c r="D121" s="101"/>
      <c r="E121" s="110">
        <v>-10824700</v>
      </c>
      <c r="F121" s="110"/>
      <c r="G121" s="93"/>
    </row>
    <row r="122" spans="1:7" ht="38.25">
      <c r="A122" s="94"/>
      <c r="B122" s="95"/>
      <c r="C122" s="96"/>
      <c r="D122" s="102"/>
      <c r="E122" s="109">
        <v>-10824700</v>
      </c>
      <c r="F122" s="109"/>
      <c r="G122" s="100" t="s">
        <v>56</v>
      </c>
    </row>
    <row r="123" spans="1:7" ht="27" customHeight="1">
      <c r="A123" s="111" t="s">
        <v>112</v>
      </c>
      <c r="B123" s="111"/>
      <c r="C123" s="111"/>
      <c r="D123" s="85">
        <v>7932452</v>
      </c>
      <c r="E123" s="112">
        <v>2910221900</v>
      </c>
      <c r="F123" s="112"/>
      <c r="G123" s="86"/>
    </row>
    <row r="124" spans="1:7" ht="12.75">
      <c r="A124" s="87"/>
      <c r="B124" s="88"/>
      <c r="C124" s="89" t="s">
        <v>113</v>
      </c>
      <c r="D124" s="90">
        <v>4729452</v>
      </c>
      <c r="E124" s="91"/>
      <c r="F124" s="92"/>
      <c r="G124" s="93"/>
    </row>
    <row r="125" spans="1:7" ht="25.5">
      <c r="A125" s="94"/>
      <c r="B125" s="95"/>
      <c r="C125" s="96"/>
      <c r="D125" s="97">
        <v>4729452</v>
      </c>
      <c r="E125" s="98"/>
      <c r="F125" s="99"/>
      <c r="G125" s="100" t="s">
        <v>109</v>
      </c>
    </row>
    <row r="126" spans="1:7" ht="12.75">
      <c r="A126" s="87"/>
      <c r="B126" s="88"/>
      <c r="C126" s="89" t="s">
        <v>114</v>
      </c>
      <c r="D126" s="101"/>
      <c r="E126" s="110">
        <v>-2581000</v>
      </c>
      <c r="F126" s="110"/>
      <c r="G126" s="93"/>
    </row>
    <row r="127" spans="1:7" ht="25.5">
      <c r="A127" s="94"/>
      <c r="B127" s="95"/>
      <c r="C127" s="96"/>
      <c r="D127" s="102"/>
      <c r="E127" s="109">
        <v>-2581000</v>
      </c>
      <c r="F127" s="109"/>
      <c r="G127" s="100" t="s">
        <v>115</v>
      </c>
    </row>
    <row r="128" spans="1:7" ht="12.75">
      <c r="A128" s="87"/>
      <c r="B128" s="88"/>
      <c r="C128" s="89" t="s">
        <v>116</v>
      </c>
      <c r="D128" s="90">
        <v>3203000</v>
      </c>
      <c r="E128" s="110">
        <v>14670000</v>
      </c>
      <c r="F128" s="110"/>
      <c r="G128" s="93"/>
    </row>
    <row r="129" spans="1:7" ht="12.75">
      <c r="A129" s="94"/>
      <c r="B129" s="95"/>
      <c r="C129" s="96"/>
      <c r="D129" s="97">
        <v>3203000</v>
      </c>
      <c r="E129" s="109">
        <v>13000000</v>
      </c>
      <c r="F129" s="109"/>
      <c r="G129" s="100" t="s">
        <v>117</v>
      </c>
    </row>
    <row r="130" spans="1:7" ht="12.75">
      <c r="A130" s="94"/>
      <c r="B130" s="95"/>
      <c r="C130" s="96"/>
      <c r="D130" s="102"/>
      <c r="E130" s="109">
        <v>1670000</v>
      </c>
      <c r="F130" s="109"/>
      <c r="G130" s="100" t="s">
        <v>118</v>
      </c>
    </row>
    <row r="131" spans="1:7" ht="12.75">
      <c r="A131" s="87"/>
      <c r="B131" s="88"/>
      <c r="C131" s="89" t="s">
        <v>119</v>
      </c>
      <c r="D131" s="101"/>
      <c r="E131" s="110">
        <v>364051900</v>
      </c>
      <c r="F131" s="110"/>
      <c r="G131" s="93"/>
    </row>
    <row r="132" spans="1:7" ht="51">
      <c r="A132" s="94"/>
      <c r="B132" s="95"/>
      <c r="C132" s="96"/>
      <c r="D132" s="102"/>
      <c r="E132" s="109">
        <v>-700000</v>
      </c>
      <c r="F132" s="109"/>
      <c r="G132" s="100" t="s">
        <v>120</v>
      </c>
    </row>
    <row r="133" spans="1:7" ht="38.25">
      <c r="A133" s="94"/>
      <c r="B133" s="95"/>
      <c r="C133" s="96"/>
      <c r="D133" s="102"/>
      <c r="E133" s="109">
        <v>31004700</v>
      </c>
      <c r="F133" s="109"/>
      <c r="G133" s="100" t="s">
        <v>121</v>
      </c>
    </row>
    <row r="134" spans="1:7" ht="51">
      <c r="A134" s="94"/>
      <c r="B134" s="95"/>
      <c r="C134" s="96"/>
      <c r="D134" s="102"/>
      <c r="E134" s="109">
        <v>18047200</v>
      </c>
      <c r="F134" s="109"/>
      <c r="G134" s="100" t="s">
        <v>122</v>
      </c>
    </row>
    <row r="135" spans="1:7" ht="38.25">
      <c r="A135" s="94"/>
      <c r="B135" s="95"/>
      <c r="C135" s="96"/>
      <c r="D135" s="102"/>
      <c r="E135" s="109">
        <v>30000000</v>
      </c>
      <c r="F135" s="109"/>
      <c r="G135" s="100" t="s">
        <v>123</v>
      </c>
    </row>
    <row r="136" spans="1:7" ht="38.25">
      <c r="A136" s="94"/>
      <c r="B136" s="95"/>
      <c r="C136" s="96"/>
      <c r="D136" s="102"/>
      <c r="E136" s="109">
        <v>700000</v>
      </c>
      <c r="F136" s="109"/>
      <c r="G136" s="100" t="s">
        <v>124</v>
      </c>
    </row>
    <row r="137" spans="1:7" ht="38.25">
      <c r="A137" s="94"/>
      <c r="B137" s="95"/>
      <c r="C137" s="96"/>
      <c r="D137" s="102"/>
      <c r="E137" s="109">
        <v>285000000</v>
      </c>
      <c r="F137" s="109"/>
      <c r="G137" s="100" t="s">
        <v>125</v>
      </c>
    </row>
    <row r="138" spans="1:7" ht="12.75">
      <c r="A138" s="87"/>
      <c r="B138" s="88"/>
      <c r="C138" s="89" t="s">
        <v>126</v>
      </c>
      <c r="D138" s="101"/>
      <c r="E138" s="110">
        <v>13581000</v>
      </c>
      <c r="F138" s="110"/>
      <c r="G138" s="93"/>
    </row>
    <row r="139" spans="1:7" ht="38.25">
      <c r="A139" s="94"/>
      <c r="B139" s="95"/>
      <c r="C139" s="96"/>
      <c r="D139" s="102"/>
      <c r="E139" s="109">
        <v>11000000</v>
      </c>
      <c r="F139" s="109"/>
      <c r="G139" s="100" t="s">
        <v>127</v>
      </c>
    </row>
    <row r="140" spans="1:7" ht="25.5">
      <c r="A140" s="94"/>
      <c r="B140" s="95"/>
      <c r="C140" s="96"/>
      <c r="D140" s="102"/>
      <c r="E140" s="109">
        <v>2581000</v>
      </c>
      <c r="F140" s="109"/>
      <c r="G140" s="100" t="s">
        <v>115</v>
      </c>
    </row>
    <row r="141" spans="1:7" ht="12.75">
      <c r="A141" s="87"/>
      <c r="B141" s="88"/>
      <c r="C141" s="89" t="s">
        <v>128</v>
      </c>
      <c r="D141" s="101"/>
      <c r="E141" s="110">
        <v>2520500000</v>
      </c>
      <c r="F141" s="110"/>
      <c r="G141" s="93"/>
    </row>
    <row r="142" spans="1:7" ht="38.25">
      <c r="A142" s="94"/>
      <c r="B142" s="95"/>
      <c r="C142" s="96"/>
      <c r="D142" s="102"/>
      <c r="E142" s="109">
        <v>500000</v>
      </c>
      <c r="F142" s="109"/>
      <c r="G142" s="100" t="s">
        <v>129</v>
      </c>
    </row>
    <row r="143" spans="1:7" ht="12.75">
      <c r="A143" s="94"/>
      <c r="B143" s="95"/>
      <c r="C143" s="96"/>
      <c r="D143" s="102"/>
      <c r="E143" s="109">
        <v>2500000000</v>
      </c>
      <c r="F143" s="109"/>
      <c r="G143" s="100" t="s">
        <v>130</v>
      </c>
    </row>
    <row r="144" spans="1:7" ht="38.25">
      <c r="A144" s="94"/>
      <c r="B144" s="95"/>
      <c r="C144" s="96"/>
      <c r="D144" s="102"/>
      <c r="E144" s="109">
        <v>20000000</v>
      </c>
      <c r="F144" s="109"/>
      <c r="G144" s="100" t="s">
        <v>131</v>
      </c>
    </row>
    <row r="145" spans="1:7" ht="28.5" customHeight="1">
      <c r="A145" s="111" t="s">
        <v>132</v>
      </c>
      <c r="B145" s="111"/>
      <c r="C145" s="111"/>
      <c r="D145" s="85">
        <v>-7803596</v>
      </c>
      <c r="E145" s="103"/>
      <c r="F145" s="104"/>
      <c r="G145" s="86"/>
    </row>
    <row r="146" spans="1:7" ht="12.75">
      <c r="A146" s="87"/>
      <c r="B146" s="88"/>
      <c r="C146" s="89" t="s">
        <v>133</v>
      </c>
      <c r="D146" s="90">
        <v>-7803596</v>
      </c>
      <c r="E146" s="91"/>
      <c r="F146" s="92"/>
      <c r="G146" s="93"/>
    </row>
    <row r="147" spans="1:7" ht="25.5">
      <c r="A147" s="94"/>
      <c r="B147" s="95"/>
      <c r="C147" s="96"/>
      <c r="D147" s="97">
        <v>-7803596</v>
      </c>
      <c r="E147" s="98"/>
      <c r="F147" s="99"/>
      <c r="G147" s="100" t="s">
        <v>134</v>
      </c>
    </row>
    <row r="148" spans="1:7" ht="27" customHeight="1">
      <c r="A148" s="111" t="s">
        <v>135</v>
      </c>
      <c r="B148" s="111"/>
      <c r="C148" s="111"/>
      <c r="D148" s="105"/>
      <c r="E148" s="112">
        <v>206000000</v>
      </c>
      <c r="F148" s="112"/>
      <c r="G148" s="86"/>
    </row>
    <row r="149" spans="1:7" ht="12.75">
      <c r="A149" s="87"/>
      <c r="B149" s="88"/>
      <c r="C149" s="89" t="s">
        <v>136</v>
      </c>
      <c r="D149" s="101"/>
      <c r="E149" s="110">
        <v>200000000</v>
      </c>
      <c r="F149" s="110"/>
      <c r="G149" s="93"/>
    </row>
    <row r="150" spans="1:7" ht="12.75">
      <c r="A150" s="94"/>
      <c r="B150" s="95"/>
      <c r="C150" s="96"/>
      <c r="D150" s="102"/>
      <c r="E150" s="109">
        <v>200000000</v>
      </c>
      <c r="F150" s="109"/>
      <c r="G150" s="100" t="s">
        <v>137</v>
      </c>
    </row>
    <row r="151" spans="1:7" ht="12.75">
      <c r="A151" s="87"/>
      <c r="B151" s="88"/>
      <c r="C151" s="89" t="s">
        <v>138</v>
      </c>
      <c r="D151" s="101"/>
      <c r="E151" s="110">
        <v>6000000</v>
      </c>
      <c r="F151" s="110"/>
      <c r="G151" s="93"/>
    </row>
    <row r="152" spans="1:7" ht="25.5">
      <c r="A152" s="94"/>
      <c r="B152" s="95"/>
      <c r="C152" s="96"/>
      <c r="D152" s="102"/>
      <c r="E152" s="109">
        <v>6000000</v>
      </c>
      <c r="F152" s="109"/>
      <c r="G152" s="100" t="s">
        <v>139</v>
      </c>
    </row>
    <row r="153" spans="1:7" ht="27" customHeight="1">
      <c r="A153" s="111" t="s">
        <v>140</v>
      </c>
      <c r="B153" s="111"/>
      <c r="C153" s="111"/>
      <c r="D153" s="85">
        <v>204304600</v>
      </c>
      <c r="E153" s="112">
        <v>335000000</v>
      </c>
      <c r="F153" s="112"/>
      <c r="G153" s="86"/>
    </row>
    <row r="154" spans="1:7" ht="12.75">
      <c r="A154" s="87"/>
      <c r="B154" s="88"/>
      <c r="C154" s="89" t="s">
        <v>141</v>
      </c>
      <c r="D154" s="90">
        <v>4304600</v>
      </c>
      <c r="E154" s="91"/>
      <c r="F154" s="92"/>
      <c r="G154" s="93"/>
    </row>
    <row r="155" spans="1:7" ht="63.75">
      <c r="A155" s="94"/>
      <c r="B155" s="95"/>
      <c r="C155" s="96"/>
      <c r="D155" s="97">
        <v>4304600</v>
      </c>
      <c r="E155" s="98"/>
      <c r="F155" s="99"/>
      <c r="G155" s="100" t="s">
        <v>142</v>
      </c>
    </row>
    <row r="156" spans="1:7" ht="12.75">
      <c r="A156" s="87"/>
      <c r="B156" s="88"/>
      <c r="C156" s="89" t="s">
        <v>242</v>
      </c>
      <c r="D156" s="101"/>
      <c r="E156" s="110">
        <v>270000000</v>
      </c>
      <c r="F156" s="110"/>
      <c r="G156" s="93"/>
    </row>
    <row r="157" spans="1:7" ht="38.25">
      <c r="A157" s="94"/>
      <c r="B157" s="95"/>
      <c r="C157" s="96"/>
      <c r="D157" s="102"/>
      <c r="E157" s="109">
        <v>270000000</v>
      </c>
      <c r="F157" s="109"/>
      <c r="G157" s="100" t="s">
        <v>243</v>
      </c>
    </row>
    <row r="158" spans="1:7" ht="12.75">
      <c r="A158" s="87"/>
      <c r="B158" s="88"/>
      <c r="C158" s="89" t="s">
        <v>143</v>
      </c>
      <c r="D158" s="90">
        <v>100000000</v>
      </c>
      <c r="E158" s="91"/>
      <c r="F158" s="92"/>
      <c r="G158" s="93"/>
    </row>
    <row r="159" spans="1:7" ht="12.75">
      <c r="A159" s="94"/>
      <c r="B159" s="95"/>
      <c r="C159" s="96"/>
      <c r="D159" s="97">
        <v>100000000</v>
      </c>
      <c r="E159" s="98"/>
      <c r="F159" s="99"/>
      <c r="G159" s="100" t="s">
        <v>144</v>
      </c>
    </row>
    <row r="160" spans="1:7" ht="12.75">
      <c r="A160" s="87"/>
      <c r="B160" s="88"/>
      <c r="C160" s="89" t="s">
        <v>145</v>
      </c>
      <c r="D160" s="90">
        <v>100000000</v>
      </c>
      <c r="E160" s="110">
        <v>65000000</v>
      </c>
      <c r="F160" s="110"/>
      <c r="G160" s="93"/>
    </row>
    <row r="161" spans="1:7" ht="12.75">
      <c r="A161" s="94"/>
      <c r="B161" s="95"/>
      <c r="C161" s="96"/>
      <c r="D161" s="97">
        <v>100000000</v>
      </c>
      <c r="E161" s="109">
        <v>65000000</v>
      </c>
      <c r="F161" s="109"/>
      <c r="G161" s="100" t="s">
        <v>146</v>
      </c>
    </row>
    <row r="162" spans="1:7" ht="26.25" customHeight="1">
      <c r="A162" s="111" t="s">
        <v>147</v>
      </c>
      <c r="B162" s="111"/>
      <c r="C162" s="111"/>
      <c r="D162" s="85">
        <v>62400000</v>
      </c>
      <c r="E162" s="112">
        <v>-22400000</v>
      </c>
      <c r="F162" s="112"/>
      <c r="G162" s="86"/>
    </row>
    <row r="163" spans="1:7" ht="12.75">
      <c r="A163" s="87"/>
      <c r="B163" s="88"/>
      <c r="C163" s="89" t="s">
        <v>148</v>
      </c>
      <c r="D163" s="90">
        <v>62400000</v>
      </c>
      <c r="E163" s="110">
        <v>-22400000</v>
      </c>
      <c r="F163" s="110"/>
      <c r="G163" s="93"/>
    </row>
    <row r="164" spans="1:7" ht="25.5">
      <c r="A164" s="94"/>
      <c r="B164" s="95"/>
      <c r="C164" s="96"/>
      <c r="D164" s="97">
        <v>22400000</v>
      </c>
      <c r="E164" s="109">
        <v>-22400000</v>
      </c>
      <c r="F164" s="109"/>
      <c r="G164" s="100" t="s">
        <v>149</v>
      </c>
    </row>
    <row r="165" spans="1:7" ht="25.5">
      <c r="A165" s="94"/>
      <c r="B165" s="95"/>
      <c r="C165" s="96"/>
      <c r="D165" s="97">
        <v>40000000</v>
      </c>
      <c r="E165" s="98"/>
      <c r="F165" s="99"/>
      <c r="G165" s="100" t="s">
        <v>150</v>
      </c>
    </row>
    <row r="166" spans="1:7" ht="26.25" customHeight="1">
      <c r="A166" s="111" t="s">
        <v>151</v>
      </c>
      <c r="B166" s="111"/>
      <c r="C166" s="111"/>
      <c r="D166" s="85">
        <v>-245000</v>
      </c>
      <c r="E166" s="112">
        <v>245000</v>
      </c>
      <c r="F166" s="112"/>
      <c r="G166" s="86"/>
    </row>
    <row r="167" spans="1:7" ht="12.75">
      <c r="A167" s="87"/>
      <c r="B167" s="88"/>
      <c r="C167" s="89" t="s">
        <v>152</v>
      </c>
      <c r="D167" s="90">
        <v>-245000</v>
      </c>
      <c r="E167" s="110">
        <v>245000</v>
      </c>
      <c r="F167" s="110"/>
      <c r="G167" s="93"/>
    </row>
    <row r="168" spans="1:7" ht="25.5">
      <c r="A168" s="94"/>
      <c r="B168" s="95"/>
      <c r="C168" s="96"/>
      <c r="D168" s="97">
        <v>-245000</v>
      </c>
      <c r="E168" s="109">
        <v>245000</v>
      </c>
      <c r="F168" s="109"/>
      <c r="G168" s="100" t="s">
        <v>153</v>
      </c>
    </row>
    <row r="169" spans="1:7" ht="26.25" customHeight="1">
      <c r="A169" s="111" t="s">
        <v>154</v>
      </c>
      <c r="B169" s="111"/>
      <c r="C169" s="111"/>
      <c r="D169" s="85">
        <v>13005000</v>
      </c>
      <c r="E169" s="112">
        <v>100909873</v>
      </c>
      <c r="F169" s="112"/>
      <c r="G169" s="86"/>
    </row>
    <row r="170" spans="1:7" ht="12.75">
      <c r="A170" s="87"/>
      <c r="B170" s="88"/>
      <c r="C170" s="89" t="s">
        <v>155</v>
      </c>
      <c r="D170" s="90">
        <v>13005000</v>
      </c>
      <c r="E170" s="110">
        <v>50000000</v>
      </c>
      <c r="F170" s="110"/>
      <c r="G170" s="93"/>
    </row>
    <row r="171" spans="1:7" ht="12.75">
      <c r="A171" s="94"/>
      <c r="B171" s="95"/>
      <c r="C171" s="96"/>
      <c r="D171" s="102"/>
      <c r="E171" s="109">
        <v>50000000</v>
      </c>
      <c r="F171" s="109"/>
      <c r="G171" s="100" t="s">
        <v>156</v>
      </c>
    </row>
    <row r="172" spans="1:7" ht="12.75">
      <c r="A172" s="94"/>
      <c r="B172" s="95"/>
      <c r="C172" s="96"/>
      <c r="D172" s="97">
        <v>6000000</v>
      </c>
      <c r="E172" s="98"/>
      <c r="F172" s="99"/>
      <c r="G172" s="100" t="s">
        <v>157</v>
      </c>
    </row>
    <row r="173" spans="1:7" ht="25.5">
      <c r="A173" s="94"/>
      <c r="B173" s="95"/>
      <c r="C173" s="96"/>
      <c r="D173" s="97">
        <v>7005000</v>
      </c>
      <c r="E173" s="98"/>
      <c r="F173" s="99"/>
      <c r="G173" s="100" t="s">
        <v>158</v>
      </c>
    </row>
    <row r="174" spans="1:7" ht="12.75">
      <c r="A174" s="87"/>
      <c r="B174" s="88"/>
      <c r="C174" s="89" t="s">
        <v>159</v>
      </c>
      <c r="D174" s="101"/>
      <c r="E174" s="110">
        <v>50909873</v>
      </c>
      <c r="F174" s="110"/>
      <c r="G174" s="93"/>
    </row>
    <row r="175" spans="1:7" ht="25.5">
      <c r="A175" s="94"/>
      <c r="B175" s="95"/>
      <c r="C175" s="96"/>
      <c r="D175" s="102"/>
      <c r="E175" s="109">
        <v>50909873</v>
      </c>
      <c r="F175" s="109"/>
      <c r="G175" s="100" t="s">
        <v>160</v>
      </c>
    </row>
    <row r="176" spans="1:7" ht="26.25" customHeight="1">
      <c r="A176" s="111" t="s">
        <v>161</v>
      </c>
      <c r="B176" s="111"/>
      <c r="C176" s="111"/>
      <c r="D176" s="85">
        <v>302364726</v>
      </c>
      <c r="E176" s="112">
        <v>570000000</v>
      </c>
      <c r="F176" s="112"/>
      <c r="G176" s="86"/>
    </row>
    <row r="177" spans="1:7" ht="12.75">
      <c r="A177" s="87"/>
      <c r="B177" s="88"/>
      <c r="C177" s="89" t="s">
        <v>162</v>
      </c>
      <c r="D177" s="90">
        <v>2364726</v>
      </c>
      <c r="E177" s="91"/>
      <c r="F177" s="92"/>
      <c r="G177" s="93"/>
    </row>
    <row r="178" spans="1:7" ht="25.5">
      <c r="A178" s="94"/>
      <c r="B178" s="95"/>
      <c r="C178" s="96"/>
      <c r="D178" s="97">
        <v>2364726</v>
      </c>
      <c r="E178" s="98"/>
      <c r="F178" s="99"/>
      <c r="G178" s="100" t="s">
        <v>109</v>
      </c>
    </row>
    <row r="179" spans="1:7" ht="12.75">
      <c r="A179" s="87"/>
      <c r="B179" s="88"/>
      <c r="C179" s="89" t="s">
        <v>163</v>
      </c>
      <c r="D179" s="90">
        <v>300000000</v>
      </c>
      <c r="E179" s="110">
        <v>570000000</v>
      </c>
      <c r="F179" s="110"/>
      <c r="G179" s="93"/>
    </row>
    <row r="180" spans="1:7" ht="51">
      <c r="A180" s="94"/>
      <c r="B180" s="95"/>
      <c r="C180" s="96"/>
      <c r="D180" s="102"/>
      <c r="E180" s="109">
        <v>70000000</v>
      </c>
      <c r="F180" s="109"/>
      <c r="G180" s="100" t="s">
        <v>164</v>
      </c>
    </row>
    <row r="181" spans="1:7" ht="51">
      <c r="A181" s="94"/>
      <c r="B181" s="95"/>
      <c r="C181" s="96"/>
      <c r="D181" s="97">
        <v>300000000</v>
      </c>
      <c r="E181" s="109">
        <v>500000000</v>
      </c>
      <c r="F181" s="109"/>
      <c r="G181" s="100" t="s">
        <v>165</v>
      </c>
    </row>
    <row r="182" spans="1:7" ht="26.25" customHeight="1">
      <c r="A182" s="111" t="s">
        <v>166</v>
      </c>
      <c r="B182" s="111"/>
      <c r="C182" s="111"/>
      <c r="D182" s="85">
        <v>250000000</v>
      </c>
      <c r="E182" s="103"/>
      <c r="F182" s="104"/>
      <c r="G182" s="86"/>
    </row>
    <row r="183" spans="1:7" ht="12.75">
      <c r="A183" s="87"/>
      <c r="B183" s="88"/>
      <c r="C183" s="89" t="s">
        <v>167</v>
      </c>
      <c r="D183" s="90">
        <v>250000000</v>
      </c>
      <c r="E183" s="91"/>
      <c r="F183" s="92"/>
      <c r="G183" s="93"/>
    </row>
    <row r="184" spans="1:7" ht="12.75">
      <c r="A184" s="94"/>
      <c r="B184" s="95"/>
      <c r="C184" s="96"/>
      <c r="D184" s="97">
        <v>250000000</v>
      </c>
      <c r="E184" s="98"/>
      <c r="F184" s="99"/>
      <c r="G184" s="100" t="s">
        <v>168</v>
      </c>
    </row>
    <row r="185" spans="1:7" ht="28.5" customHeight="1">
      <c r="A185" s="111" t="s">
        <v>59</v>
      </c>
      <c r="B185" s="111"/>
      <c r="C185" s="111"/>
      <c r="D185" s="85">
        <v>3116640</v>
      </c>
      <c r="E185" s="112">
        <v>226000</v>
      </c>
      <c r="F185" s="112"/>
      <c r="G185" s="86"/>
    </row>
    <row r="186" spans="1:7" ht="12.75">
      <c r="A186" s="87"/>
      <c r="B186" s="88"/>
      <c r="C186" s="89" t="s">
        <v>169</v>
      </c>
      <c r="D186" s="90">
        <v>857840</v>
      </c>
      <c r="E186" s="91"/>
      <c r="F186" s="92"/>
      <c r="G186" s="93"/>
    </row>
    <row r="187" spans="1:7" ht="38.25">
      <c r="A187" s="94"/>
      <c r="B187" s="95"/>
      <c r="C187" s="96"/>
      <c r="D187" s="97">
        <v>857840</v>
      </c>
      <c r="E187" s="98"/>
      <c r="F187" s="99"/>
      <c r="G187" s="100" t="s">
        <v>170</v>
      </c>
    </row>
    <row r="188" spans="1:7" ht="12.75">
      <c r="A188" s="87"/>
      <c r="B188" s="88"/>
      <c r="C188" s="89" t="s">
        <v>171</v>
      </c>
      <c r="D188" s="90">
        <v>100000</v>
      </c>
      <c r="E188" s="91"/>
      <c r="F188" s="92"/>
      <c r="G188" s="93"/>
    </row>
    <row r="189" spans="1:7" ht="63.75">
      <c r="A189" s="94"/>
      <c r="B189" s="95"/>
      <c r="C189" s="96"/>
      <c r="D189" s="97">
        <v>100000</v>
      </c>
      <c r="E189" s="98"/>
      <c r="F189" s="99"/>
      <c r="G189" s="100" t="s">
        <v>172</v>
      </c>
    </row>
    <row r="190" spans="1:7" ht="12.75">
      <c r="A190" s="87"/>
      <c r="B190" s="88"/>
      <c r="C190" s="89" t="s">
        <v>60</v>
      </c>
      <c r="D190" s="90">
        <v>-675365</v>
      </c>
      <c r="E190" s="91"/>
      <c r="F190" s="92"/>
      <c r="G190" s="93"/>
    </row>
    <row r="191" spans="1:7" ht="38.25">
      <c r="A191" s="94"/>
      <c r="B191" s="95"/>
      <c r="C191" s="96"/>
      <c r="D191" s="97">
        <v>-675365</v>
      </c>
      <c r="E191" s="98"/>
      <c r="F191" s="99"/>
      <c r="G191" s="100" t="s">
        <v>61</v>
      </c>
    </row>
    <row r="192" spans="1:7" ht="12.75">
      <c r="A192" s="87"/>
      <c r="B192" s="88"/>
      <c r="C192" s="89" t="s">
        <v>62</v>
      </c>
      <c r="D192" s="90">
        <v>675365</v>
      </c>
      <c r="E192" s="91"/>
      <c r="F192" s="92"/>
      <c r="G192" s="93"/>
    </row>
    <row r="193" spans="1:7" ht="38.25">
      <c r="A193" s="94"/>
      <c r="B193" s="95"/>
      <c r="C193" s="96"/>
      <c r="D193" s="97">
        <v>675365</v>
      </c>
      <c r="E193" s="98"/>
      <c r="F193" s="99"/>
      <c r="G193" s="100" t="s">
        <v>61</v>
      </c>
    </row>
    <row r="194" spans="1:7" ht="12.75">
      <c r="A194" s="87"/>
      <c r="B194" s="88"/>
      <c r="C194" s="89" t="s">
        <v>63</v>
      </c>
      <c r="D194" s="90">
        <v>2158800</v>
      </c>
      <c r="E194" s="91"/>
      <c r="F194" s="92"/>
      <c r="G194" s="93"/>
    </row>
    <row r="195" spans="1:7" ht="38.25">
      <c r="A195" s="94"/>
      <c r="B195" s="95"/>
      <c r="C195" s="96"/>
      <c r="D195" s="97">
        <v>2158800</v>
      </c>
      <c r="E195" s="98"/>
      <c r="F195" s="99"/>
      <c r="G195" s="100" t="s">
        <v>64</v>
      </c>
    </row>
    <row r="196" spans="1:7" ht="12.75">
      <c r="A196" s="87"/>
      <c r="B196" s="88"/>
      <c r="C196" s="89" t="s">
        <v>173</v>
      </c>
      <c r="D196" s="101"/>
      <c r="E196" s="110">
        <v>226000</v>
      </c>
      <c r="F196" s="110"/>
      <c r="G196" s="93"/>
    </row>
    <row r="197" spans="1:7" ht="38.25">
      <c r="A197" s="94"/>
      <c r="B197" s="95"/>
      <c r="C197" s="96"/>
      <c r="D197" s="102"/>
      <c r="E197" s="109">
        <v>226000</v>
      </c>
      <c r="F197" s="109"/>
      <c r="G197" s="100" t="s">
        <v>174</v>
      </c>
    </row>
    <row r="198" spans="1:7" ht="26.25" customHeight="1">
      <c r="A198" s="111" t="s">
        <v>175</v>
      </c>
      <c r="B198" s="111"/>
      <c r="C198" s="111"/>
      <c r="D198" s="85">
        <v>3352630</v>
      </c>
      <c r="E198" s="112">
        <v>825000</v>
      </c>
      <c r="F198" s="112"/>
      <c r="G198" s="86"/>
    </row>
    <row r="199" spans="1:7" ht="12.75">
      <c r="A199" s="87"/>
      <c r="B199" s="88"/>
      <c r="C199" s="89" t="s">
        <v>176</v>
      </c>
      <c r="D199" s="90">
        <v>1177730</v>
      </c>
      <c r="E199" s="91"/>
      <c r="F199" s="92"/>
      <c r="G199" s="93"/>
    </row>
    <row r="200" spans="1:7" ht="38.25">
      <c r="A200" s="94"/>
      <c r="B200" s="95"/>
      <c r="C200" s="96"/>
      <c r="D200" s="97">
        <v>1177730</v>
      </c>
      <c r="E200" s="98"/>
      <c r="F200" s="99"/>
      <c r="G200" s="100" t="s">
        <v>170</v>
      </c>
    </row>
    <row r="201" spans="1:7" ht="12.75">
      <c r="A201" s="87"/>
      <c r="B201" s="88"/>
      <c r="C201" s="89" t="s">
        <v>177</v>
      </c>
      <c r="D201" s="90">
        <v>2174900</v>
      </c>
      <c r="E201" s="91"/>
      <c r="F201" s="92"/>
      <c r="G201" s="93"/>
    </row>
    <row r="202" spans="1:7" ht="38.25">
      <c r="A202" s="94"/>
      <c r="B202" s="95"/>
      <c r="C202" s="96"/>
      <c r="D202" s="97">
        <v>2174900</v>
      </c>
      <c r="E202" s="98"/>
      <c r="F202" s="99"/>
      <c r="G202" s="100" t="s">
        <v>64</v>
      </c>
    </row>
    <row r="203" spans="1:7" ht="12.75">
      <c r="A203" s="87"/>
      <c r="B203" s="88"/>
      <c r="C203" s="89" t="s">
        <v>178</v>
      </c>
      <c r="D203" s="101"/>
      <c r="E203" s="110">
        <v>-7000000</v>
      </c>
      <c r="F203" s="110"/>
      <c r="G203" s="93"/>
    </row>
    <row r="204" spans="1:7" ht="25.5">
      <c r="A204" s="94"/>
      <c r="B204" s="95"/>
      <c r="C204" s="96"/>
      <c r="D204" s="102"/>
      <c r="E204" s="109">
        <v>-7000000</v>
      </c>
      <c r="F204" s="109"/>
      <c r="G204" s="100" t="s">
        <v>179</v>
      </c>
    </row>
    <row r="205" spans="1:7" ht="12.75">
      <c r="A205" s="87"/>
      <c r="B205" s="88"/>
      <c r="C205" s="89" t="s">
        <v>180</v>
      </c>
      <c r="D205" s="101"/>
      <c r="E205" s="110">
        <v>825000</v>
      </c>
      <c r="F205" s="110"/>
      <c r="G205" s="93"/>
    </row>
    <row r="206" spans="1:7" ht="38.25">
      <c r="A206" s="94"/>
      <c r="B206" s="95"/>
      <c r="C206" s="96"/>
      <c r="D206" s="102"/>
      <c r="E206" s="109">
        <v>825000</v>
      </c>
      <c r="F206" s="109"/>
      <c r="G206" s="100" t="s">
        <v>174</v>
      </c>
    </row>
    <row r="207" spans="1:7" ht="12.75">
      <c r="A207" s="87"/>
      <c r="B207" s="88"/>
      <c r="C207" s="89" t="s">
        <v>181</v>
      </c>
      <c r="D207" s="101"/>
      <c r="E207" s="110">
        <v>7000000</v>
      </c>
      <c r="F207" s="110"/>
      <c r="G207" s="93"/>
    </row>
    <row r="208" spans="1:7" ht="25.5">
      <c r="A208" s="94"/>
      <c r="B208" s="95"/>
      <c r="C208" s="96"/>
      <c r="D208" s="102"/>
      <c r="E208" s="109">
        <v>7000000</v>
      </c>
      <c r="F208" s="109"/>
      <c r="G208" s="100" t="s">
        <v>179</v>
      </c>
    </row>
    <row r="209" spans="1:7" ht="27" customHeight="1">
      <c r="A209" s="111" t="s">
        <v>182</v>
      </c>
      <c r="B209" s="111"/>
      <c r="C209" s="111"/>
      <c r="D209" s="85">
        <v>2621810</v>
      </c>
      <c r="E209" s="112">
        <v>1631000</v>
      </c>
      <c r="F209" s="112"/>
      <c r="G209" s="86"/>
    </row>
    <row r="210" spans="1:7" ht="12.75">
      <c r="A210" s="87"/>
      <c r="B210" s="88"/>
      <c r="C210" s="89" t="s">
        <v>183</v>
      </c>
      <c r="D210" s="90">
        <v>1236610</v>
      </c>
      <c r="E210" s="91"/>
      <c r="F210" s="92"/>
      <c r="G210" s="93"/>
    </row>
    <row r="211" spans="1:7" ht="38.25">
      <c r="A211" s="94"/>
      <c r="B211" s="95"/>
      <c r="C211" s="96"/>
      <c r="D211" s="97">
        <v>1236610</v>
      </c>
      <c r="E211" s="98"/>
      <c r="F211" s="99"/>
      <c r="G211" s="100" t="s">
        <v>170</v>
      </c>
    </row>
    <row r="212" spans="1:7" ht="12.75">
      <c r="A212" s="87"/>
      <c r="B212" s="88"/>
      <c r="C212" s="89" t="s">
        <v>184</v>
      </c>
      <c r="D212" s="101"/>
      <c r="E212" s="110">
        <v>1520000</v>
      </c>
      <c r="F212" s="110"/>
      <c r="G212" s="93"/>
    </row>
    <row r="213" spans="1:7" ht="63.75">
      <c r="A213" s="94"/>
      <c r="B213" s="95"/>
      <c r="C213" s="96"/>
      <c r="D213" s="102"/>
      <c r="E213" s="109">
        <v>920000</v>
      </c>
      <c r="F213" s="109"/>
      <c r="G213" s="100" t="s">
        <v>185</v>
      </c>
    </row>
    <row r="214" spans="1:7" ht="76.5">
      <c r="A214" s="94"/>
      <c r="B214" s="95"/>
      <c r="C214" s="96"/>
      <c r="D214" s="102"/>
      <c r="E214" s="109">
        <v>600000</v>
      </c>
      <c r="F214" s="109"/>
      <c r="G214" s="100" t="s">
        <v>186</v>
      </c>
    </row>
    <row r="215" spans="1:7" ht="12.75">
      <c r="A215" s="87"/>
      <c r="B215" s="88"/>
      <c r="C215" s="89" t="s">
        <v>187</v>
      </c>
      <c r="D215" s="90">
        <v>1385200</v>
      </c>
      <c r="E215" s="91"/>
      <c r="F215" s="92"/>
      <c r="G215" s="93"/>
    </row>
    <row r="216" spans="1:7" ht="38.25">
      <c r="A216" s="94"/>
      <c r="B216" s="95"/>
      <c r="C216" s="96"/>
      <c r="D216" s="97">
        <v>1385200</v>
      </c>
      <c r="E216" s="98"/>
      <c r="F216" s="99"/>
      <c r="G216" s="100" t="s">
        <v>64</v>
      </c>
    </row>
    <row r="217" spans="1:7" ht="12.75">
      <c r="A217" s="87"/>
      <c r="B217" s="88"/>
      <c r="C217" s="89" t="s">
        <v>188</v>
      </c>
      <c r="D217" s="101"/>
      <c r="E217" s="110">
        <v>111000</v>
      </c>
      <c r="F217" s="110"/>
      <c r="G217" s="93"/>
    </row>
    <row r="218" spans="1:7" ht="38.25">
      <c r="A218" s="94"/>
      <c r="B218" s="95"/>
      <c r="C218" s="96"/>
      <c r="D218" s="102"/>
      <c r="E218" s="109">
        <v>111000</v>
      </c>
      <c r="F218" s="109"/>
      <c r="G218" s="100" t="s">
        <v>174</v>
      </c>
    </row>
    <row r="219" spans="1:7" ht="27" customHeight="1">
      <c r="A219" s="111" t="s">
        <v>189</v>
      </c>
      <c r="B219" s="111"/>
      <c r="C219" s="111"/>
      <c r="D219" s="85">
        <v>3868040</v>
      </c>
      <c r="E219" s="112">
        <v>371200</v>
      </c>
      <c r="F219" s="112"/>
      <c r="G219" s="86"/>
    </row>
    <row r="220" spans="1:7" ht="12.75">
      <c r="A220" s="87"/>
      <c r="B220" s="88"/>
      <c r="C220" s="89" t="s">
        <v>190</v>
      </c>
      <c r="D220" s="90">
        <v>1207140</v>
      </c>
      <c r="E220" s="91"/>
      <c r="F220" s="92"/>
      <c r="G220" s="93"/>
    </row>
    <row r="221" spans="1:7" ht="38.25">
      <c r="A221" s="94"/>
      <c r="B221" s="95"/>
      <c r="C221" s="96"/>
      <c r="D221" s="97">
        <v>1207140</v>
      </c>
      <c r="E221" s="98"/>
      <c r="F221" s="99"/>
      <c r="G221" s="100" t="s">
        <v>170</v>
      </c>
    </row>
    <row r="222" spans="1:7" ht="12.75">
      <c r="A222" s="87"/>
      <c r="B222" s="88"/>
      <c r="C222" s="89" t="s">
        <v>191</v>
      </c>
      <c r="D222" s="90">
        <v>2660900</v>
      </c>
      <c r="E222" s="91"/>
      <c r="F222" s="92"/>
      <c r="G222" s="93"/>
    </row>
    <row r="223" spans="1:7" ht="38.25">
      <c r="A223" s="94"/>
      <c r="B223" s="95"/>
      <c r="C223" s="96"/>
      <c r="D223" s="97">
        <v>2660900</v>
      </c>
      <c r="E223" s="98"/>
      <c r="F223" s="99"/>
      <c r="G223" s="100" t="s">
        <v>64</v>
      </c>
    </row>
    <row r="224" spans="1:7" ht="12.75">
      <c r="A224" s="87"/>
      <c r="B224" s="88"/>
      <c r="C224" s="89" t="s">
        <v>192</v>
      </c>
      <c r="D224" s="101"/>
      <c r="E224" s="110">
        <v>144200</v>
      </c>
      <c r="F224" s="110"/>
      <c r="G224" s="93"/>
    </row>
    <row r="225" spans="1:7" ht="38.25">
      <c r="A225" s="94"/>
      <c r="B225" s="95"/>
      <c r="C225" s="96"/>
      <c r="D225" s="102"/>
      <c r="E225" s="109">
        <v>144200</v>
      </c>
      <c r="F225" s="109"/>
      <c r="G225" s="100" t="s">
        <v>193</v>
      </c>
    </row>
    <row r="226" spans="1:7" ht="12.75">
      <c r="A226" s="87"/>
      <c r="B226" s="88"/>
      <c r="C226" s="89" t="s">
        <v>194</v>
      </c>
      <c r="D226" s="101"/>
      <c r="E226" s="110">
        <v>227000</v>
      </c>
      <c r="F226" s="110"/>
      <c r="G226" s="93"/>
    </row>
    <row r="227" spans="1:7" ht="38.25">
      <c r="A227" s="94"/>
      <c r="B227" s="95"/>
      <c r="C227" s="96"/>
      <c r="D227" s="102"/>
      <c r="E227" s="109">
        <v>227000</v>
      </c>
      <c r="F227" s="109"/>
      <c r="G227" s="100" t="s">
        <v>174</v>
      </c>
    </row>
    <row r="228" spans="1:7" ht="28.5" customHeight="1">
      <c r="A228" s="111" t="s">
        <v>195</v>
      </c>
      <c r="B228" s="111"/>
      <c r="C228" s="111"/>
      <c r="D228" s="85">
        <v>2513080</v>
      </c>
      <c r="E228" s="112">
        <v>12196750</v>
      </c>
      <c r="F228" s="112"/>
      <c r="G228" s="86"/>
    </row>
    <row r="229" spans="1:7" ht="12.75">
      <c r="A229" s="87"/>
      <c r="B229" s="88"/>
      <c r="C229" s="89" t="s">
        <v>196</v>
      </c>
      <c r="D229" s="90">
        <v>1071280</v>
      </c>
      <c r="E229" s="91"/>
      <c r="F229" s="92"/>
      <c r="G229" s="93"/>
    </row>
    <row r="230" spans="1:7" ht="38.25">
      <c r="A230" s="94"/>
      <c r="B230" s="95"/>
      <c r="C230" s="96"/>
      <c r="D230" s="97">
        <v>1071280</v>
      </c>
      <c r="E230" s="98"/>
      <c r="F230" s="99"/>
      <c r="G230" s="100" t="s">
        <v>170</v>
      </c>
    </row>
    <row r="231" spans="1:7" ht="12.75">
      <c r="A231" s="87"/>
      <c r="B231" s="88"/>
      <c r="C231" s="89" t="s">
        <v>197</v>
      </c>
      <c r="D231" s="90">
        <v>-806587</v>
      </c>
      <c r="E231" s="91"/>
      <c r="F231" s="92"/>
      <c r="G231" s="93"/>
    </row>
    <row r="232" spans="1:7" ht="38.25">
      <c r="A232" s="94"/>
      <c r="B232" s="95"/>
      <c r="C232" s="96"/>
      <c r="D232" s="97">
        <v>-806587</v>
      </c>
      <c r="E232" s="98"/>
      <c r="F232" s="99"/>
      <c r="G232" s="100" t="s">
        <v>61</v>
      </c>
    </row>
    <row r="233" spans="1:7" ht="12.75">
      <c r="A233" s="87"/>
      <c r="B233" s="88"/>
      <c r="C233" s="89" t="s">
        <v>198</v>
      </c>
      <c r="D233" s="90">
        <v>806587</v>
      </c>
      <c r="E233" s="91"/>
      <c r="F233" s="92"/>
      <c r="G233" s="93"/>
    </row>
    <row r="234" spans="1:7" ht="38.25">
      <c r="A234" s="94"/>
      <c r="B234" s="95"/>
      <c r="C234" s="96"/>
      <c r="D234" s="97">
        <v>806587</v>
      </c>
      <c r="E234" s="98"/>
      <c r="F234" s="99"/>
      <c r="G234" s="100" t="s">
        <v>61</v>
      </c>
    </row>
    <row r="235" spans="1:7" ht="12.75">
      <c r="A235" s="87"/>
      <c r="B235" s="88"/>
      <c r="C235" s="89" t="s">
        <v>199</v>
      </c>
      <c r="D235" s="90">
        <v>1441800</v>
      </c>
      <c r="E235" s="91"/>
      <c r="F235" s="92"/>
      <c r="G235" s="93"/>
    </row>
    <row r="236" spans="1:7" ht="38.25">
      <c r="A236" s="94"/>
      <c r="B236" s="95"/>
      <c r="C236" s="96"/>
      <c r="D236" s="97">
        <v>1441800</v>
      </c>
      <c r="E236" s="98"/>
      <c r="F236" s="99"/>
      <c r="G236" s="100" t="s">
        <v>64</v>
      </c>
    </row>
    <row r="237" spans="1:7" ht="12.75">
      <c r="A237" s="87"/>
      <c r="B237" s="88"/>
      <c r="C237" s="89" t="s">
        <v>200</v>
      </c>
      <c r="D237" s="101"/>
      <c r="E237" s="110">
        <v>651000</v>
      </c>
      <c r="F237" s="110"/>
      <c r="G237" s="93"/>
    </row>
    <row r="238" spans="1:7" ht="38.25">
      <c r="A238" s="94"/>
      <c r="B238" s="95"/>
      <c r="C238" s="96"/>
      <c r="D238" s="102"/>
      <c r="E238" s="109">
        <v>651000</v>
      </c>
      <c r="F238" s="109"/>
      <c r="G238" s="100" t="s">
        <v>174</v>
      </c>
    </row>
    <row r="239" spans="1:7" ht="12.75">
      <c r="A239" s="87"/>
      <c r="B239" s="88"/>
      <c r="C239" s="89" t="s">
        <v>244</v>
      </c>
      <c r="D239" s="101"/>
      <c r="E239" s="110">
        <v>11545750</v>
      </c>
      <c r="F239" s="110"/>
      <c r="G239" s="93"/>
    </row>
    <row r="240" spans="1:7" ht="38.25">
      <c r="A240" s="94"/>
      <c r="B240" s="95"/>
      <c r="C240" s="96"/>
      <c r="D240" s="102"/>
      <c r="E240" s="109">
        <v>11545750</v>
      </c>
      <c r="F240" s="109"/>
      <c r="G240" s="100" t="s">
        <v>245</v>
      </c>
    </row>
    <row r="241" spans="1:7" ht="28.5" customHeight="1">
      <c r="A241" s="111" t="s">
        <v>201</v>
      </c>
      <c r="B241" s="111"/>
      <c r="C241" s="111"/>
      <c r="D241" s="85">
        <v>953310</v>
      </c>
      <c r="E241" s="112">
        <v>113000</v>
      </c>
      <c r="F241" s="112"/>
      <c r="G241" s="86"/>
    </row>
    <row r="242" spans="1:7" ht="12.75">
      <c r="A242" s="87"/>
      <c r="B242" s="88"/>
      <c r="C242" s="89" t="s">
        <v>202</v>
      </c>
      <c r="D242" s="90">
        <v>560410</v>
      </c>
      <c r="E242" s="91"/>
      <c r="F242" s="92"/>
      <c r="G242" s="93"/>
    </row>
    <row r="243" spans="1:7" ht="38.25">
      <c r="A243" s="94"/>
      <c r="B243" s="95"/>
      <c r="C243" s="96"/>
      <c r="D243" s="97">
        <v>560410</v>
      </c>
      <c r="E243" s="98"/>
      <c r="F243" s="99"/>
      <c r="G243" s="100" t="s">
        <v>170</v>
      </c>
    </row>
    <row r="244" spans="1:7" ht="12.75">
      <c r="A244" s="87"/>
      <c r="B244" s="88"/>
      <c r="C244" s="89" t="s">
        <v>203</v>
      </c>
      <c r="D244" s="90">
        <v>392900</v>
      </c>
      <c r="E244" s="91"/>
      <c r="F244" s="92"/>
      <c r="G244" s="93"/>
    </row>
    <row r="245" spans="1:7" ht="38.25">
      <c r="A245" s="94"/>
      <c r="B245" s="95"/>
      <c r="C245" s="96"/>
      <c r="D245" s="97">
        <v>392900</v>
      </c>
      <c r="E245" s="98"/>
      <c r="F245" s="99"/>
      <c r="G245" s="100" t="s">
        <v>64</v>
      </c>
    </row>
    <row r="246" spans="1:7" ht="12.75">
      <c r="A246" s="87"/>
      <c r="B246" s="88"/>
      <c r="C246" s="89" t="s">
        <v>204</v>
      </c>
      <c r="D246" s="101"/>
      <c r="E246" s="110">
        <v>113000</v>
      </c>
      <c r="F246" s="110"/>
      <c r="G246" s="93"/>
    </row>
    <row r="247" spans="1:7" ht="38.25">
      <c r="A247" s="94"/>
      <c r="B247" s="95"/>
      <c r="C247" s="96"/>
      <c r="D247" s="102"/>
      <c r="E247" s="109">
        <v>113000</v>
      </c>
      <c r="F247" s="109"/>
      <c r="G247" s="100" t="s">
        <v>174</v>
      </c>
    </row>
    <row r="248" spans="1:7" ht="24" customHeight="1">
      <c r="A248" s="111" t="s">
        <v>205</v>
      </c>
      <c r="B248" s="111"/>
      <c r="C248" s="111"/>
      <c r="D248" s="85">
        <v>1786340</v>
      </c>
      <c r="E248" s="112">
        <v>11639590</v>
      </c>
      <c r="F248" s="112"/>
      <c r="G248" s="86"/>
    </row>
    <row r="249" spans="1:7" ht="12.75">
      <c r="A249" s="87"/>
      <c r="B249" s="88"/>
      <c r="C249" s="89" t="s">
        <v>206</v>
      </c>
      <c r="D249" s="90">
        <v>713140</v>
      </c>
      <c r="E249" s="91"/>
      <c r="F249" s="92"/>
      <c r="G249" s="93"/>
    </row>
    <row r="250" spans="1:7" ht="38.25">
      <c r="A250" s="94"/>
      <c r="B250" s="95"/>
      <c r="C250" s="96"/>
      <c r="D250" s="97">
        <v>713140</v>
      </c>
      <c r="E250" s="98"/>
      <c r="F250" s="99"/>
      <c r="G250" s="100" t="s">
        <v>170</v>
      </c>
    </row>
    <row r="251" spans="1:7" ht="12.75">
      <c r="A251" s="87"/>
      <c r="B251" s="88"/>
      <c r="C251" s="89" t="s">
        <v>207</v>
      </c>
      <c r="D251" s="90">
        <v>-544141</v>
      </c>
      <c r="E251" s="91"/>
      <c r="F251" s="92"/>
      <c r="G251" s="93"/>
    </row>
    <row r="252" spans="1:7" ht="38.25">
      <c r="A252" s="94"/>
      <c r="B252" s="95"/>
      <c r="C252" s="96"/>
      <c r="D252" s="97">
        <v>-544141</v>
      </c>
      <c r="E252" s="98"/>
      <c r="F252" s="99"/>
      <c r="G252" s="100" t="s">
        <v>61</v>
      </c>
    </row>
    <row r="253" spans="1:7" ht="12.75">
      <c r="A253" s="87"/>
      <c r="B253" s="88"/>
      <c r="C253" s="89" t="s">
        <v>208</v>
      </c>
      <c r="D253" s="90">
        <v>544141</v>
      </c>
      <c r="E253" s="91"/>
      <c r="F253" s="92"/>
      <c r="G253" s="93"/>
    </row>
    <row r="254" spans="1:7" ht="38.25">
      <c r="A254" s="94"/>
      <c r="B254" s="95"/>
      <c r="C254" s="96"/>
      <c r="D254" s="97">
        <v>544141</v>
      </c>
      <c r="E254" s="98"/>
      <c r="F254" s="99"/>
      <c r="G254" s="100" t="s">
        <v>61</v>
      </c>
    </row>
    <row r="255" spans="1:7" ht="12.75">
      <c r="A255" s="87"/>
      <c r="B255" s="88"/>
      <c r="C255" s="89" t="s">
        <v>209</v>
      </c>
      <c r="D255" s="90">
        <v>1073200</v>
      </c>
      <c r="E255" s="91"/>
      <c r="F255" s="92"/>
      <c r="G255" s="93"/>
    </row>
    <row r="256" spans="1:7" ht="38.25">
      <c r="A256" s="94"/>
      <c r="B256" s="95"/>
      <c r="C256" s="96"/>
      <c r="D256" s="97">
        <v>1073200</v>
      </c>
      <c r="E256" s="98"/>
      <c r="F256" s="99"/>
      <c r="G256" s="100" t="s">
        <v>64</v>
      </c>
    </row>
    <row r="257" spans="1:7" ht="12.75">
      <c r="A257" s="87"/>
      <c r="B257" s="88"/>
      <c r="C257" s="89" t="s">
        <v>210</v>
      </c>
      <c r="D257" s="101"/>
      <c r="E257" s="110">
        <v>113000</v>
      </c>
      <c r="F257" s="110"/>
      <c r="G257" s="93"/>
    </row>
    <row r="258" spans="1:7" ht="38.25">
      <c r="A258" s="94"/>
      <c r="B258" s="95"/>
      <c r="C258" s="96"/>
      <c r="D258" s="102"/>
      <c r="E258" s="109">
        <v>113000</v>
      </c>
      <c r="F258" s="109"/>
      <c r="G258" s="100" t="s">
        <v>174</v>
      </c>
    </row>
    <row r="259" spans="1:7" ht="12.75">
      <c r="A259" s="87"/>
      <c r="B259" s="88"/>
      <c r="C259" s="89" t="s">
        <v>211</v>
      </c>
      <c r="D259" s="101"/>
      <c r="E259" s="110">
        <v>2391590</v>
      </c>
      <c r="F259" s="110"/>
      <c r="G259" s="93"/>
    </row>
    <row r="260" spans="1:7" ht="25.5">
      <c r="A260" s="94"/>
      <c r="B260" s="95"/>
      <c r="C260" s="96"/>
      <c r="D260" s="102"/>
      <c r="E260" s="109">
        <v>2391590</v>
      </c>
      <c r="F260" s="109"/>
      <c r="G260" s="100" t="s">
        <v>212</v>
      </c>
    </row>
    <row r="261" spans="1:7" ht="12.75">
      <c r="A261" s="87"/>
      <c r="B261" s="88"/>
      <c r="C261" s="89" t="s">
        <v>213</v>
      </c>
      <c r="D261" s="101"/>
      <c r="E261" s="110">
        <v>9135000</v>
      </c>
      <c r="F261" s="110"/>
      <c r="G261" s="93"/>
    </row>
    <row r="262" spans="1:7" ht="25.5">
      <c r="A262" s="94"/>
      <c r="B262" s="95"/>
      <c r="C262" s="96"/>
      <c r="D262" s="102"/>
      <c r="E262" s="109">
        <v>9135000</v>
      </c>
      <c r="F262" s="109"/>
      <c r="G262" s="100" t="s">
        <v>214</v>
      </c>
    </row>
    <row r="263" spans="1:7" ht="24.75" customHeight="1">
      <c r="A263" s="111" t="s">
        <v>215</v>
      </c>
      <c r="B263" s="111"/>
      <c r="C263" s="111"/>
      <c r="D263" s="85">
        <v>3012620</v>
      </c>
      <c r="E263" s="112">
        <v>113000</v>
      </c>
      <c r="F263" s="112"/>
      <c r="G263" s="86"/>
    </row>
    <row r="264" spans="1:7" ht="12.75">
      <c r="A264" s="87"/>
      <c r="B264" s="88"/>
      <c r="C264" s="89" t="s">
        <v>216</v>
      </c>
      <c r="D264" s="90">
        <v>1153620</v>
      </c>
      <c r="E264" s="91"/>
      <c r="F264" s="92"/>
      <c r="G264" s="93"/>
    </row>
    <row r="265" spans="1:7" ht="38.25">
      <c r="A265" s="94"/>
      <c r="B265" s="95"/>
      <c r="C265" s="96"/>
      <c r="D265" s="97">
        <v>1153620</v>
      </c>
      <c r="E265" s="98"/>
      <c r="F265" s="99"/>
      <c r="G265" s="100" t="s">
        <v>170</v>
      </c>
    </row>
    <row r="266" spans="1:7" ht="12.75">
      <c r="A266" s="87"/>
      <c r="B266" s="88"/>
      <c r="C266" s="89" t="s">
        <v>217</v>
      </c>
      <c r="D266" s="90">
        <v>-155718</v>
      </c>
      <c r="E266" s="91"/>
      <c r="F266" s="92"/>
      <c r="G266" s="93"/>
    </row>
    <row r="267" spans="1:7" ht="38.25">
      <c r="A267" s="94"/>
      <c r="B267" s="95"/>
      <c r="C267" s="96"/>
      <c r="D267" s="97">
        <v>-155718</v>
      </c>
      <c r="E267" s="98"/>
      <c r="F267" s="99"/>
      <c r="G267" s="100" t="s">
        <v>61</v>
      </c>
    </row>
    <row r="268" spans="1:7" ht="12.75">
      <c r="A268" s="87"/>
      <c r="B268" s="88"/>
      <c r="C268" s="89" t="s">
        <v>218</v>
      </c>
      <c r="D268" s="90">
        <v>155718</v>
      </c>
      <c r="E268" s="91"/>
      <c r="F268" s="92"/>
      <c r="G268" s="93"/>
    </row>
    <row r="269" spans="1:7" ht="38.25">
      <c r="A269" s="94"/>
      <c r="B269" s="95"/>
      <c r="C269" s="96"/>
      <c r="D269" s="97">
        <v>155718</v>
      </c>
      <c r="E269" s="98"/>
      <c r="F269" s="99"/>
      <c r="G269" s="100" t="s">
        <v>61</v>
      </c>
    </row>
    <row r="270" spans="1:7" ht="12.75">
      <c r="A270" s="87"/>
      <c r="B270" s="88"/>
      <c r="C270" s="89" t="s">
        <v>219</v>
      </c>
      <c r="D270" s="90">
        <v>1859000</v>
      </c>
      <c r="E270" s="91"/>
      <c r="F270" s="92"/>
      <c r="G270" s="93"/>
    </row>
    <row r="271" spans="1:7" ht="38.25">
      <c r="A271" s="94"/>
      <c r="B271" s="95"/>
      <c r="C271" s="96"/>
      <c r="D271" s="97">
        <v>1859000</v>
      </c>
      <c r="E271" s="98"/>
      <c r="F271" s="99"/>
      <c r="G271" s="100" t="s">
        <v>64</v>
      </c>
    </row>
    <row r="272" spans="1:7" ht="12.75">
      <c r="A272" s="87"/>
      <c r="B272" s="88"/>
      <c r="C272" s="89" t="s">
        <v>220</v>
      </c>
      <c r="D272" s="101"/>
      <c r="E272" s="110">
        <v>10000000</v>
      </c>
      <c r="F272" s="110"/>
      <c r="G272" s="93"/>
    </row>
    <row r="273" spans="1:7" ht="25.5">
      <c r="A273" s="94"/>
      <c r="B273" s="95"/>
      <c r="C273" s="96"/>
      <c r="D273" s="102"/>
      <c r="E273" s="109">
        <v>10000000</v>
      </c>
      <c r="F273" s="109"/>
      <c r="G273" s="100" t="s">
        <v>221</v>
      </c>
    </row>
    <row r="274" spans="1:7" ht="12.75">
      <c r="A274" s="87"/>
      <c r="B274" s="88"/>
      <c r="C274" s="89" t="s">
        <v>222</v>
      </c>
      <c r="D274" s="101"/>
      <c r="E274" s="110">
        <v>113000</v>
      </c>
      <c r="F274" s="110"/>
      <c r="G274" s="93"/>
    </row>
    <row r="275" spans="1:7" ht="38.25">
      <c r="A275" s="94"/>
      <c r="B275" s="95"/>
      <c r="C275" s="96"/>
      <c r="D275" s="102"/>
      <c r="E275" s="109">
        <v>113000</v>
      </c>
      <c r="F275" s="109"/>
      <c r="G275" s="100" t="s">
        <v>174</v>
      </c>
    </row>
    <row r="276" spans="1:7" ht="12.75">
      <c r="A276" s="87"/>
      <c r="B276" s="88"/>
      <c r="C276" s="89" t="s">
        <v>223</v>
      </c>
      <c r="D276" s="101"/>
      <c r="E276" s="110">
        <v>-10000000</v>
      </c>
      <c r="F276" s="110"/>
      <c r="G276" s="93"/>
    </row>
    <row r="277" spans="1:7" ht="25.5">
      <c r="A277" s="94"/>
      <c r="B277" s="95"/>
      <c r="C277" s="96"/>
      <c r="D277" s="102"/>
      <c r="E277" s="109">
        <v>-10000000</v>
      </c>
      <c r="F277" s="109"/>
      <c r="G277" s="100" t="s">
        <v>221</v>
      </c>
    </row>
    <row r="278" spans="1:7" ht="24.75" customHeight="1">
      <c r="A278" s="111" t="s">
        <v>224</v>
      </c>
      <c r="B278" s="111"/>
      <c r="C278" s="111"/>
      <c r="D278" s="85">
        <v>2265540</v>
      </c>
      <c r="E278" s="112">
        <v>478000</v>
      </c>
      <c r="F278" s="112"/>
      <c r="G278" s="86"/>
    </row>
    <row r="279" spans="1:7" ht="12.75">
      <c r="A279" s="87"/>
      <c r="B279" s="88"/>
      <c r="C279" s="89" t="s">
        <v>225</v>
      </c>
      <c r="D279" s="90">
        <v>1309840</v>
      </c>
      <c r="E279" s="91"/>
      <c r="F279" s="92"/>
      <c r="G279" s="93"/>
    </row>
    <row r="280" spans="1:7" ht="38.25">
      <c r="A280" s="94"/>
      <c r="B280" s="95"/>
      <c r="C280" s="96"/>
      <c r="D280" s="97">
        <v>1309840</v>
      </c>
      <c r="E280" s="98"/>
      <c r="F280" s="99"/>
      <c r="G280" s="100" t="s">
        <v>170</v>
      </c>
    </row>
    <row r="281" spans="1:7" ht="12.75">
      <c r="A281" s="87"/>
      <c r="B281" s="88"/>
      <c r="C281" s="89" t="s">
        <v>226</v>
      </c>
      <c r="D281" s="90">
        <v>955700</v>
      </c>
      <c r="E281" s="91"/>
      <c r="F281" s="92"/>
      <c r="G281" s="93"/>
    </row>
    <row r="282" spans="1:7" ht="38.25">
      <c r="A282" s="94"/>
      <c r="B282" s="95"/>
      <c r="C282" s="96"/>
      <c r="D282" s="97">
        <v>955700</v>
      </c>
      <c r="E282" s="98"/>
      <c r="F282" s="99"/>
      <c r="G282" s="100" t="s">
        <v>64</v>
      </c>
    </row>
    <row r="283" spans="1:7" ht="12.75">
      <c r="A283" s="87"/>
      <c r="B283" s="88"/>
      <c r="C283" s="89" t="s">
        <v>227</v>
      </c>
      <c r="D283" s="101"/>
      <c r="E283" s="110">
        <v>478000</v>
      </c>
      <c r="F283" s="110"/>
      <c r="G283" s="93"/>
    </row>
    <row r="284" spans="1:7" ht="38.25">
      <c r="A284" s="94"/>
      <c r="B284" s="95"/>
      <c r="C284" s="96"/>
      <c r="D284" s="102"/>
      <c r="E284" s="109">
        <v>478000</v>
      </c>
      <c r="F284" s="109"/>
      <c r="G284" s="100" t="s">
        <v>174</v>
      </c>
    </row>
    <row r="285" spans="1:7" ht="30" customHeight="1">
      <c r="A285" s="111" t="s">
        <v>228</v>
      </c>
      <c r="B285" s="111"/>
      <c r="C285" s="111"/>
      <c r="D285" s="85">
        <v>1433290</v>
      </c>
      <c r="E285" s="112">
        <v>19645692</v>
      </c>
      <c r="F285" s="112"/>
      <c r="G285" s="86"/>
    </row>
    <row r="286" spans="1:7" ht="12.75">
      <c r="A286" s="87"/>
      <c r="B286" s="88"/>
      <c r="C286" s="89" t="s">
        <v>229</v>
      </c>
      <c r="D286" s="90">
        <v>712390</v>
      </c>
      <c r="E286" s="91"/>
      <c r="F286" s="92"/>
      <c r="G286" s="93"/>
    </row>
    <row r="287" spans="1:7" ht="38.25">
      <c r="A287" s="94"/>
      <c r="B287" s="95"/>
      <c r="C287" s="96"/>
      <c r="D287" s="97">
        <v>712390</v>
      </c>
      <c r="E287" s="98"/>
      <c r="F287" s="99"/>
      <c r="G287" s="100" t="s">
        <v>170</v>
      </c>
    </row>
    <row r="288" spans="1:7" ht="12.75">
      <c r="A288" s="87"/>
      <c r="B288" s="88"/>
      <c r="C288" s="89" t="s">
        <v>230</v>
      </c>
      <c r="D288" s="101"/>
      <c r="E288" s="110">
        <v>2739942</v>
      </c>
      <c r="F288" s="110"/>
      <c r="G288" s="93"/>
    </row>
    <row r="289" spans="1:7" ht="12.75">
      <c r="A289" s="94"/>
      <c r="B289" s="95"/>
      <c r="C289" s="96"/>
      <c r="D289" s="102"/>
      <c r="E289" s="109">
        <v>2739942</v>
      </c>
      <c r="F289" s="109"/>
      <c r="G289" s="100" t="s">
        <v>231</v>
      </c>
    </row>
    <row r="290" spans="1:7" ht="12.75">
      <c r="A290" s="87"/>
      <c r="B290" s="88"/>
      <c r="C290" s="89" t="s">
        <v>232</v>
      </c>
      <c r="D290" s="90">
        <v>720900</v>
      </c>
      <c r="E290" s="91"/>
      <c r="F290" s="92"/>
      <c r="G290" s="93"/>
    </row>
    <row r="291" spans="1:7" ht="38.25">
      <c r="A291" s="94"/>
      <c r="B291" s="95"/>
      <c r="C291" s="96"/>
      <c r="D291" s="97">
        <v>720900</v>
      </c>
      <c r="E291" s="98"/>
      <c r="F291" s="99"/>
      <c r="G291" s="100" t="s">
        <v>64</v>
      </c>
    </row>
    <row r="292" spans="1:7" ht="12.75">
      <c r="A292" s="87"/>
      <c r="B292" s="88"/>
      <c r="C292" s="89" t="s">
        <v>233</v>
      </c>
      <c r="D292" s="101"/>
      <c r="E292" s="110">
        <v>4200000</v>
      </c>
      <c r="F292" s="110"/>
      <c r="G292" s="93"/>
    </row>
    <row r="293" spans="1:7" ht="12.75">
      <c r="A293" s="94"/>
      <c r="B293" s="95"/>
      <c r="C293" s="96"/>
      <c r="D293" s="102"/>
      <c r="E293" s="109">
        <v>4200000</v>
      </c>
      <c r="F293" s="109"/>
      <c r="G293" s="100" t="s">
        <v>234</v>
      </c>
    </row>
    <row r="294" spans="1:7" ht="12.75">
      <c r="A294" s="87"/>
      <c r="B294" s="88"/>
      <c r="C294" s="89" t="s">
        <v>235</v>
      </c>
      <c r="D294" s="101"/>
      <c r="E294" s="110">
        <v>143000</v>
      </c>
      <c r="F294" s="110"/>
      <c r="G294" s="93"/>
    </row>
    <row r="295" spans="1:7" ht="38.25">
      <c r="A295" s="94"/>
      <c r="B295" s="95"/>
      <c r="C295" s="96"/>
      <c r="D295" s="102"/>
      <c r="E295" s="109">
        <v>143000</v>
      </c>
      <c r="F295" s="109"/>
      <c r="G295" s="100" t="s">
        <v>174</v>
      </c>
    </row>
    <row r="296" spans="1:7" ht="12.75">
      <c r="A296" s="87"/>
      <c r="B296" s="88"/>
      <c r="C296" s="89" t="s">
        <v>236</v>
      </c>
      <c r="D296" s="101"/>
      <c r="E296" s="110">
        <v>1813350</v>
      </c>
      <c r="F296" s="110"/>
      <c r="G296" s="93"/>
    </row>
    <row r="297" spans="1:7" ht="25.5">
      <c r="A297" s="94"/>
      <c r="B297" s="95"/>
      <c r="C297" s="96"/>
      <c r="D297" s="102"/>
      <c r="E297" s="109">
        <v>1813350</v>
      </c>
      <c r="F297" s="109"/>
      <c r="G297" s="100" t="s">
        <v>237</v>
      </c>
    </row>
    <row r="298" spans="1:7" ht="12.75">
      <c r="A298" s="87"/>
      <c r="B298" s="88"/>
      <c r="C298" s="89" t="s">
        <v>238</v>
      </c>
      <c r="D298" s="101"/>
      <c r="E298" s="110">
        <v>992100</v>
      </c>
      <c r="F298" s="110"/>
      <c r="G298" s="93"/>
    </row>
    <row r="299" spans="1:7" ht="38.25">
      <c r="A299" s="94"/>
      <c r="B299" s="95"/>
      <c r="C299" s="96"/>
      <c r="D299" s="102"/>
      <c r="E299" s="109">
        <v>992100</v>
      </c>
      <c r="F299" s="109"/>
      <c r="G299" s="100" t="s">
        <v>239</v>
      </c>
    </row>
    <row r="300" spans="1:7" ht="12.75">
      <c r="A300" s="87"/>
      <c r="B300" s="88"/>
      <c r="C300" s="89" t="s">
        <v>240</v>
      </c>
      <c r="D300" s="101"/>
      <c r="E300" s="110">
        <v>9757300</v>
      </c>
      <c r="F300" s="110"/>
      <c r="G300" s="93"/>
    </row>
    <row r="301" spans="1:7" ht="25.5">
      <c r="A301" s="94"/>
      <c r="B301" s="95"/>
      <c r="C301" s="96"/>
      <c r="D301" s="102"/>
      <c r="E301" s="109">
        <v>9757300</v>
      </c>
      <c r="F301" s="109"/>
      <c r="G301" s="100" t="s">
        <v>214</v>
      </c>
    </row>
    <row r="302" spans="1:7" ht="12.75">
      <c r="A302" s="84" t="s">
        <v>241</v>
      </c>
      <c r="B302" s="84"/>
      <c r="C302" s="84"/>
      <c r="D302" s="107">
        <v>928980137</v>
      </c>
      <c r="E302" s="108">
        <v>4388641968</v>
      </c>
      <c r="F302" s="108"/>
      <c r="G302" s="106"/>
    </row>
  </sheetData>
  <sheetProtection/>
  <mergeCells count="251">
    <mergeCell ref="A302:C302"/>
    <mergeCell ref="E302:F30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A278:C278"/>
    <mergeCell ref="E278:F278"/>
    <mergeCell ref="E283:F283"/>
    <mergeCell ref="E284:F284"/>
    <mergeCell ref="A285:C285"/>
    <mergeCell ref="E285:F285"/>
    <mergeCell ref="E288:F288"/>
    <mergeCell ref="E289:F289"/>
    <mergeCell ref="E292:F292"/>
    <mergeCell ref="E262:F262"/>
    <mergeCell ref="A263:C263"/>
    <mergeCell ref="E263:F263"/>
    <mergeCell ref="E272:F272"/>
    <mergeCell ref="E273:F273"/>
    <mergeCell ref="E274:F274"/>
    <mergeCell ref="E275:F275"/>
    <mergeCell ref="E276:F276"/>
    <mergeCell ref="E277:F277"/>
    <mergeCell ref="E246:F246"/>
    <mergeCell ref="E247:F247"/>
    <mergeCell ref="A248:C248"/>
    <mergeCell ref="E248:F248"/>
    <mergeCell ref="E257:F257"/>
    <mergeCell ref="E258:F258"/>
    <mergeCell ref="E259:F259"/>
    <mergeCell ref="E260:F260"/>
    <mergeCell ref="E261:F261"/>
    <mergeCell ref="E227:F227"/>
    <mergeCell ref="A228:C228"/>
    <mergeCell ref="E228:F228"/>
    <mergeCell ref="E237:F237"/>
    <mergeCell ref="E238:F238"/>
    <mergeCell ref="E239:F239"/>
    <mergeCell ref="E240:F240"/>
    <mergeCell ref="A241:C241"/>
    <mergeCell ref="E241:F241"/>
    <mergeCell ref="E213:F213"/>
    <mergeCell ref="E214:F214"/>
    <mergeCell ref="E217:F217"/>
    <mergeCell ref="E218:F218"/>
    <mergeCell ref="A219:C219"/>
    <mergeCell ref="E219:F219"/>
    <mergeCell ref="E224:F224"/>
    <mergeCell ref="E225:F225"/>
    <mergeCell ref="E226:F226"/>
    <mergeCell ref="E203:F203"/>
    <mergeCell ref="E204:F204"/>
    <mergeCell ref="E205:F205"/>
    <mergeCell ref="E206:F206"/>
    <mergeCell ref="E207:F207"/>
    <mergeCell ref="E208:F208"/>
    <mergeCell ref="A209:C209"/>
    <mergeCell ref="E209:F209"/>
    <mergeCell ref="E212:F212"/>
    <mergeCell ref="E179:F179"/>
    <mergeCell ref="E180:F180"/>
    <mergeCell ref="E181:F181"/>
    <mergeCell ref="A182:C182"/>
    <mergeCell ref="A185:C185"/>
    <mergeCell ref="E185:F185"/>
    <mergeCell ref="E196:F196"/>
    <mergeCell ref="E197:F197"/>
    <mergeCell ref="A198:C198"/>
    <mergeCell ref="E198:F198"/>
    <mergeCell ref="E167:F167"/>
    <mergeCell ref="E168:F168"/>
    <mergeCell ref="A169:C169"/>
    <mergeCell ref="E169:F169"/>
    <mergeCell ref="E170:F170"/>
    <mergeCell ref="E171:F171"/>
    <mergeCell ref="E174:F174"/>
    <mergeCell ref="E175:F175"/>
    <mergeCell ref="A176:C176"/>
    <mergeCell ref="E176:F176"/>
    <mergeCell ref="E156:F156"/>
    <mergeCell ref="E157:F157"/>
    <mergeCell ref="E160:F160"/>
    <mergeCell ref="E161:F161"/>
    <mergeCell ref="A162:C162"/>
    <mergeCell ref="E162:F162"/>
    <mergeCell ref="E163:F163"/>
    <mergeCell ref="E164:F164"/>
    <mergeCell ref="A166:C166"/>
    <mergeCell ref="E166:F166"/>
    <mergeCell ref="F66:G68"/>
    <mergeCell ref="F5:G5"/>
    <mergeCell ref="F26:G26"/>
    <mergeCell ref="F27:G27"/>
    <mergeCell ref="F15:G15"/>
    <mergeCell ref="F11:G11"/>
    <mergeCell ref="F28:G28"/>
    <mergeCell ref="A145:C145"/>
    <mergeCell ref="A148:C148"/>
    <mergeCell ref="E148:F148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27:F127"/>
    <mergeCell ref="E128:F128"/>
    <mergeCell ref="E129:F129"/>
    <mergeCell ref="E130:F130"/>
    <mergeCell ref="E131:F131"/>
    <mergeCell ref="A32:B32"/>
    <mergeCell ref="A33:B33"/>
    <mergeCell ref="A34:B34"/>
    <mergeCell ref="A35:B35"/>
    <mergeCell ref="E65:G65"/>
    <mergeCell ref="E149:F149"/>
    <mergeCell ref="E150:F150"/>
    <mergeCell ref="E151:F151"/>
    <mergeCell ref="E152:F152"/>
    <mergeCell ref="E132:F132"/>
    <mergeCell ref="E133:F133"/>
    <mergeCell ref="E134:F134"/>
    <mergeCell ref="E135:F135"/>
    <mergeCell ref="E117:F117"/>
    <mergeCell ref="E118:F118"/>
    <mergeCell ref="E119:F119"/>
    <mergeCell ref="E120:F120"/>
    <mergeCell ref="E121:F121"/>
    <mergeCell ref="E122:F122"/>
    <mergeCell ref="A123:C123"/>
    <mergeCell ref="E123:F123"/>
    <mergeCell ref="E126:F126"/>
    <mergeCell ref="E91:F91"/>
    <mergeCell ref="E104:F104"/>
    <mergeCell ref="F44:G44"/>
    <mergeCell ref="F60:G60"/>
    <mergeCell ref="F61:G61"/>
    <mergeCell ref="F62:G62"/>
    <mergeCell ref="F63:G63"/>
    <mergeCell ref="F64:G64"/>
    <mergeCell ref="A153:C153"/>
    <mergeCell ref="E153:F153"/>
    <mergeCell ref="E105:F105"/>
    <mergeCell ref="A106:C106"/>
    <mergeCell ref="A111:C111"/>
    <mergeCell ref="A114:C114"/>
    <mergeCell ref="E114:F114"/>
    <mergeCell ref="E115:F115"/>
    <mergeCell ref="E116:F116"/>
    <mergeCell ref="E81:F81"/>
    <mergeCell ref="A82:C82"/>
    <mergeCell ref="A86:C86"/>
    <mergeCell ref="E86:F86"/>
    <mergeCell ref="E87:F87"/>
    <mergeCell ref="E88:F88"/>
    <mergeCell ref="A89:C89"/>
    <mergeCell ref="E89:F89"/>
    <mergeCell ref="E90:F90"/>
    <mergeCell ref="F25:G25"/>
    <mergeCell ref="F39:G39"/>
    <mergeCell ref="F40:G40"/>
    <mergeCell ref="F41:G41"/>
    <mergeCell ref="F42:G42"/>
    <mergeCell ref="F43:G43"/>
    <mergeCell ref="F29:G29"/>
    <mergeCell ref="A69:C69"/>
    <mergeCell ref="E69:F69"/>
    <mergeCell ref="F8:G8"/>
    <mergeCell ref="F9:G9"/>
    <mergeCell ref="F10:G10"/>
    <mergeCell ref="F12:G12"/>
    <mergeCell ref="F13:G13"/>
    <mergeCell ref="F14:G14"/>
    <mergeCell ref="E78:F78"/>
    <mergeCell ref="E79:F79"/>
    <mergeCell ref="E80:F80"/>
    <mergeCell ref="A2:F2"/>
    <mergeCell ref="A3:F3"/>
    <mergeCell ref="A4:F4"/>
    <mergeCell ref="A5:B5"/>
    <mergeCell ref="A6:C6"/>
    <mergeCell ref="A7:C7"/>
    <mergeCell ref="F6:G6"/>
    <mergeCell ref="F7:G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C25"/>
    <mergeCell ref="A26:B26"/>
    <mergeCell ref="A27:B27"/>
    <mergeCell ref="A28:B28"/>
    <mergeCell ref="A29:B29"/>
    <mergeCell ref="A30:C30"/>
    <mergeCell ref="A31:B31"/>
    <mergeCell ref="A36:B36"/>
    <mergeCell ref="A37:B37"/>
    <mergeCell ref="A38:B38"/>
    <mergeCell ref="A39:C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6:B68"/>
    <mergeCell ref="C66:C68"/>
    <mergeCell ref="D66:D68"/>
    <mergeCell ref="E66:E68"/>
    <mergeCell ref="A60:B60"/>
    <mergeCell ref="A61:B61"/>
    <mergeCell ref="A62:B62"/>
    <mergeCell ref="A63:B63"/>
    <mergeCell ref="A64:C64"/>
    <mergeCell ref="A65:C65"/>
  </mergeCells>
  <printOptions/>
  <pageMargins left="0.5905511811023623" right="0.3937007874015748" top="0.5905511811023623" bottom="0.5905511811023623" header="0.3937007874015748" footer="0.3937007874015748"/>
  <pageSetup fitToHeight="100" horizontalDpi="600" verticalDpi="600" orientation="landscape" pageOrder="overThenDown" paperSize="9" scale="80" r:id="rId1"/>
  <headerFooter alignWithMargins="0">
    <oddFooter>&amp;C&amp;P</oddFooter>
  </headerFooter>
  <rowBreaks count="2" manualBreakCount="2">
    <brk id="73" max="6" man="1"/>
    <brk id="2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cp:lastPrinted>2024-06-03T11:06:26Z</cp:lastPrinted>
  <dcterms:created xsi:type="dcterms:W3CDTF">2024-03-21T15:31:45Z</dcterms:created>
  <dcterms:modified xsi:type="dcterms:W3CDTF">2024-06-03T11:07:24Z</dcterms:modified>
  <cp:category/>
  <cp:version/>
  <cp:contentType/>
  <cp:contentStatus/>
</cp:coreProperties>
</file>