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7795" windowHeight="11325" activeTab="0"/>
  </bookViews>
  <sheets>
    <sheet name="3 ЗМІНИ 2024 березень " sheetId="1" r:id="rId1"/>
  </sheets>
  <externalReferences>
    <externalReference r:id="rId4"/>
  </externalReferences>
  <definedNames>
    <definedName name="_xlnm.Print_Area" localSheetId="0">'3 ЗМІНИ 2024 березень '!$A$1:$G$68</definedName>
  </definedNames>
  <calcPr fullCalcOnLoad="1"/>
</workbook>
</file>

<file path=xl/sharedStrings.xml><?xml version="1.0" encoding="utf-8"?>
<sst xmlns="http://schemas.openxmlformats.org/spreadsheetml/2006/main" count="662" uniqueCount="479">
  <si>
    <t xml:space="preserve">Додаток </t>
  </si>
  <si>
    <t>Пропозицiї по уточненню бюджету м. Києва на 2024 рік</t>
  </si>
  <si>
    <t>(зміни до додатків 1, 2, 3, 4, 5, 6 та 7 до рішення)</t>
  </si>
  <si>
    <t>Найменування</t>
  </si>
  <si>
    <t>КПКВ /КДБ /КФБ</t>
  </si>
  <si>
    <t>Загальний фонд  (грн)</t>
  </si>
  <si>
    <t>Спеціальний фонд  (грн)</t>
  </si>
  <si>
    <t>Примітка</t>
  </si>
  <si>
    <t>1. Всього доходів:</t>
  </si>
  <si>
    <t>зміни до додатка №1 та додатка №5 до рішення</t>
  </si>
  <si>
    <t>1.1. Субвенції з Державного бюджету України:</t>
  </si>
  <si>
    <t>Освітня субвенція</t>
  </si>
  <si>
    <t>зміни до додатка №1 та додатка №5 до рішення (РКМУ №211 від 08.03.2024)</t>
  </si>
  <si>
    <t>Субвенція з державного бюджету місцевим бюджетам на виконання окремих заходів з проекту
реалізації соціального проекту</t>
  </si>
  <si>
    <t>зміни до додатка №1 та додатка №5 до рішення (РКМУ №206 від 01.03.2024)</t>
  </si>
  <si>
    <t>1.2. уточнення доходної частини бюджету:</t>
  </si>
  <si>
    <t>зміни до додатка №1  до рішення</t>
  </si>
  <si>
    <t>Доходи загального фонду (приватизація землі)</t>
  </si>
  <si>
    <t>Доходи спеціального фонду (власні надходження аренда)</t>
  </si>
  <si>
    <t>1.3. За рахунок зміни доходної частини бюджету:</t>
  </si>
  <si>
    <t>Доходи загального фонду</t>
  </si>
  <si>
    <t>Доходи спеціального фонду (відчудження майна)</t>
  </si>
  <si>
    <t>Доходи спеціального фонду (зовнішня реклама)</t>
  </si>
  <si>
    <t>Доходи спеціального фонду (екологічний податок)</t>
  </si>
  <si>
    <t>2. Кредитування бюджету:</t>
  </si>
  <si>
    <t>зміни до додатка №4  до рішення</t>
  </si>
  <si>
    <t>Надання кредитів</t>
  </si>
  <si>
    <t>Повернення бюджетних позичок, наданих суб'єктами господарювання                                                         (Департамент ЖКІ):</t>
  </si>
  <si>
    <t xml:space="preserve"> - Повернення кредиту по Резервному фонду                                                               КП "Київкомунсервіс" за 2022 рік, додаткова угода від 26.12.23</t>
  </si>
  <si>
    <t xml:space="preserve"> - Повернення кредиту по Резервному фонду                                                               КП "Київводоканал" (габіони) РКМВА №52 26.01.24</t>
  </si>
  <si>
    <t>3. Джерела фінансування бюджету:</t>
  </si>
  <si>
    <t>зміни до додатка №2  до рішення</t>
  </si>
  <si>
    <r>
      <rPr>
        <b/>
        <sz val="10"/>
        <color indexed="9"/>
        <rFont val="MS Sans Serif"/>
        <family val="2"/>
      </rPr>
      <t xml:space="preserve"> 3.1.</t>
    </r>
    <r>
      <rPr>
        <b/>
        <sz val="10"/>
        <rFont val="MS Sans Serif"/>
        <family val="2"/>
      </rPr>
      <t xml:space="preserve">  за рахунок запозичень</t>
    </r>
  </si>
  <si>
    <t>Одержання позик/внутрішнє фінансування</t>
  </si>
  <si>
    <t>401101 / 203510</t>
  </si>
  <si>
    <t>Одержання позик/зовнішнє фінансування</t>
  </si>
  <si>
    <t>401201/303100</t>
  </si>
  <si>
    <r>
      <rPr>
        <b/>
        <sz val="10"/>
        <color indexed="9"/>
        <rFont val="MS Sans Serif"/>
        <family val="2"/>
      </rPr>
      <t xml:space="preserve">3.2. </t>
    </r>
    <r>
      <rPr>
        <b/>
        <sz val="10"/>
        <rFont val="MS Sans Serif"/>
        <family val="2"/>
      </rPr>
      <t xml:space="preserve"> за рахунок залишків на 01.01.2024:</t>
    </r>
  </si>
  <si>
    <t>загального фонду (осн.рахунок+дотація)</t>
  </si>
  <si>
    <t>кошти Освітньої субвенції</t>
  </si>
  <si>
    <t>кошти субвенції з ДБ  на надання держпідтримки особам з особливими освітніми потребами</t>
  </si>
  <si>
    <t>кошти субвенції на утримання та розвиток доріг</t>
  </si>
  <si>
    <t>кошти субвенції по ПКМУ №608</t>
  </si>
  <si>
    <t>коштів бюджету розвитку</t>
  </si>
  <si>
    <t>кошти від розміщення зовнішньої реклами</t>
  </si>
  <si>
    <t>кошти  відновна вартість зелених насаджень</t>
  </si>
  <si>
    <t>кошти пайової участі власників МАФів</t>
  </si>
  <si>
    <t>кошти (ярмарки)</t>
  </si>
  <si>
    <t>кошти від надходжень від відшкодування втрат с/г і л/г виробництва</t>
  </si>
  <si>
    <t>кошти від плати за місця для паркування транспортних засобів</t>
  </si>
  <si>
    <t>кошти від забруднення навколишнього середовища</t>
  </si>
  <si>
    <t>кошти по відсотках за користування молодіжним кредитом</t>
  </si>
  <si>
    <r>
      <rPr>
        <b/>
        <sz val="10"/>
        <color indexed="9"/>
        <rFont val="MS Sans Serif"/>
        <family val="2"/>
      </rPr>
      <t>3.3.</t>
    </r>
    <r>
      <rPr>
        <b/>
        <sz val="10"/>
        <rFont val="MS Sans Serif"/>
        <family val="2"/>
      </rPr>
      <t xml:space="preserve"> Передача коштів із ЗФ до СФ БР</t>
    </r>
  </si>
  <si>
    <t>передача коштів із ЗФ до СФ БР                                                     (субвенції з ДБ)</t>
  </si>
  <si>
    <t>Кошти бюджета міста Києва</t>
  </si>
  <si>
    <t>БАЛАНС</t>
  </si>
  <si>
    <t xml:space="preserve">Всього видатків:    </t>
  </si>
  <si>
    <t>Зміни до додатка № 3 до рішення:</t>
  </si>
  <si>
    <t>Розпорядник</t>
  </si>
  <si>
    <t>КПКВ</t>
  </si>
  <si>
    <t>Загальний фонд</t>
  </si>
  <si>
    <t>Спеціальний фонд</t>
  </si>
  <si>
    <t>Примiтка</t>
  </si>
  <si>
    <t>Київська міська рада (Секретаріат)</t>
  </si>
  <si>
    <t>0110150</t>
  </si>
  <si>
    <t>Впорядкування умов оплати праці</t>
  </si>
  <si>
    <t>Київська міська державна адміністрація</t>
  </si>
  <si>
    <t>0220160</t>
  </si>
  <si>
    <t>Придбання техніки для забезпечення роботи апарату ВО КМР КМДА</t>
  </si>
  <si>
    <t>0220180</t>
  </si>
  <si>
    <t>на забезпечення діяльності КБУ "Контактний центр иіста Києва"</t>
  </si>
  <si>
    <t>на забезпечення діяльності КП АТП в т.ч.на придбання пально-мастильних матеріалів</t>
  </si>
  <si>
    <t>на проведення заходів по Міській цільовій програмі зміцнення і розвитку міжнародних зв'язків на 2024-2025 роки</t>
  </si>
  <si>
    <t>0222151</t>
  </si>
  <si>
    <t>на погашення кредиторської заборгованості 2023 року на оновлення парку автомобілів спеціалізованого медичного транспорту</t>
  </si>
  <si>
    <t>0227520</t>
  </si>
  <si>
    <t>На виконання заходів Комплексної міської цільової програми "Цифровий Київ"</t>
  </si>
  <si>
    <t>0230160</t>
  </si>
  <si>
    <t>Департамент освіти і науки виконавчого органу Київської міської ради (КМДА)</t>
  </si>
  <si>
    <t>0610160</t>
  </si>
  <si>
    <t>0611091</t>
  </si>
  <si>
    <t>на погашення кредиторської заборгованості</t>
  </si>
  <si>
    <t>0611141</t>
  </si>
  <si>
    <t>на забезпечення виплати заробітної плати з нарахуваннями</t>
  </si>
  <si>
    <t>0611291</t>
  </si>
  <si>
    <t>Співфінансування залишків Освітньої субвенції (Нова українська школа, придбання мультимедійного обладнання, предмет "Захист України")</t>
  </si>
  <si>
    <t>0611292</t>
  </si>
  <si>
    <t>За рахунок залишків Освітньої субвенції ( Нова українська школа, придбання мультимедійного обладнання, предмет "Захист України")</t>
  </si>
  <si>
    <t>0617321</t>
  </si>
  <si>
    <t>"РЕКОНСТРУКЦІЯ НЕЖИТЛОВОЇ БУДІВЛІ ЛІТЕРА ""А"" З ПРИБУДОВОЮ ЗАХИСНОЇ СПОРУДИ ЦИВІЛЬНОГО ПРИЗНАЧЕННЯ (ПРОТИРАДІАЦІЙНЕ УКРИТТЯ) У ЗАКЛАДІ СЕРЕДНЬОЇ ЗАГАЛЬНООСВІТНЬОЇ ШКОЛИ № 174 М.КИЄВА НА ЗЕМЕЛЬНІЙ ДІЛЯНЦІ ЗА АДРЕСОЮ: ВУЛ. ГЕРОЇВ СЕВАСТОПОЛЯ.43 У СОЛОМ’    ЯНСЬКОМУ РАЙОНІ М.КИЄВА"</t>
  </si>
  <si>
    <t>БУДІВНИЦТВО ЗАХИСНОЇ СПОРУДИ ЦИВІЛЬНОГО ПРИЗНАЧЕННЯ (ПРОТИРАДІАЦІЙНЕ УКРИТТЯ) ДОШКЛЬНОГО НАВЧАЛЬНОГО ЗАКЛАДУ (ЯСЛА-САДОК) № 149 ДАРНИЦЬКОГО РАЙОНУ М.КИЄВА НА ЗЕМЕЛЬНІЙ ДІЛЯНЦІ ЗА АДРЕСОЮ: ВУЛ.ВИШНЯКІВСЬКА.12-Б У ДАРНИЦЬКОМУ РАЙОНІ М.КИЄВА</t>
  </si>
  <si>
    <t>БУДІВНИЦТВО ЗАХИСНОЇ СПОРУДИ ЦИВІЛЬНОГО ПРИЗНАЧЕННЯ (ПРОТИРАДІАЦІЙНЕ УКРИТТЯ) ЗАКЛАДУ ДОШКІЛЬНОЇ ОСВІТИ (ЯСЛА-САДОК) № 741 ДАРНИЦЬКОГО РАЙОНУ М.КИЄВА НА ЗЕМЕЛЬНІЙ ДІЛЯНЦІ ЗА АДРЕСОЮ: ПРОСПЕКТ МИКОЛИ БАЖАНА.7Є У ДАРНИЦЬКОМУ РАЙОНІ М.КИЄВА</t>
  </si>
  <si>
    <t>Зміна назви: "РЕКОНСТРУКЦІЯ НЕЖИТЛОВОЇ БУДІВЛІ ЛІТЕРА ""А"" З ПРИБУДОВОЮ ЗАХИСНОЇ СПОРУДИ ЦИВІЛЬНОГО ЗАХИСТУ (ПРОТИРАДІАЦІЙНЕ УКРИТТЯ)  СЕРЕДНЬОЇ ЗАГАЛЬНООСВІТНЬОЇ ШКОЛИ № 174 М.КИЄВА НА ЗЕМЕЛЬНІЙ ДІЛЯНЦІ ЗА АДРЕСОЮ: ВУЛ. ГЕРОЇВ СЕВАСТОПОЛЯ.43 У СОЛОМ’ЯНСЬКОМУ РАЙОНІ М.КИЄВА"</t>
  </si>
  <si>
    <t>Зміна назви: "РЕКОНСТРУКЦІЯ НЕЖИТЛОВОЇ БУДІВЛІ ЛІТЕРА ""А"" З ПРИБУДОВОЮ ЗАХИСНОЇ СПОРУДИ ЦИВІЛЬНОГО ПРИЗНАЧЕННЯ (ПРОТИРАДІАЦІЙНЕ УКРИТТЯ) У ЗАКЛАДІ СЕРЕДНЬОЇ ЗАГАЛЬНООСВІТНЬОЇ ШКОЛИ № 174 М.КИЄВА НА ЗЕМЕЛЬНІЙ ДІЛЯНЦІ ЗА АДРЕСОЮ: ВУЛ. ГЕРОЇВ СЕВАСТОПОЛЯ.43 У СОЛОМ’ЯНСЬКОМУ РАЙОНІ М.КИЄВА"</t>
  </si>
  <si>
    <t>Зміна назви: БУДІВНИЦТВО ЗАХИСНОЇ СПОРУДИ ЦИВІЛЬНОГО ЗАХИСТУ (ПРОТИРАДІАЦІЙНЕ УКРИТТЯ) ДОШКЛЬНОГО НАВЧАЛЬНОГО ЗАКЛАДУ (ЯСЛА-САДОК) № 149 ДАРНИЦЬКОГО РАЙОНУ М.КИЄВА НА ЗЕМЕЛЬНІЙ ДІЛЯНЦІ ЗА АДРЕСОЮ: ВУЛ.ВИШНЯКІВСЬКА.12-Б У ДАРНИЦЬКОМУ РАЙОНІ М.КИЄВА</t>
  </si>
  <si>
    <t>Зміна назви: БУДІВНИЦТВО ЗАХИСНОЇ СПОРУДИ ЦИВІЛЬНОГО ЗАХИСТУ (ПРОТИРАДІАЦІЙНЕ УКРИТТЯ) ЗАКЛАДУ ДОШКІЛЬНОЇ ОСВІТИ (ЯСЛА-САДОК) № 741 ДАРНИЦЬКОГО РАЙОНУ М.КИЄВА НА ЗЕМЕЛЬНІЙ ДІЛЯНЦІ ЗА АДРЕСОЮ: ПРОСПЕКТ МИКОЛИ БАЖАНА.7Є У ДАРНИЦЬКОМУ РАЙОНІ М.КИЄВА</t>
  </si>
  <si>
    <t>Зміна назви: БУДІВНИЦТВО ЗАХИСНОЇ СПОРУДИ ЦИВІЛЬНОГО ПРИЗНАЧЕННЯ (ПРОТИРАДІАЦІЙНЕ УКРИТТЯ) ДОШКЛЬНОГО НАВЧАЛЬНОГО ЗАКЛАДУ (ЯСЛА-САДОК) № 149 ДАРНИЦЬКОГО РАЙОНУ М.КИЄВА НА ЗЕМЕЛЬНІЙ ДІЛЯНЦІ ЗА АДРЕСОЮ: ВУЛ.ВИШНЯКІВСЬКА.12-Б У ДАРНИЦЬКОМУ РАЙОНІ М.КИЄВА</t>
  </si>
  <si>
    <t>Зміна назви: БУДІВНИЦТВО ЗАХИСНОЇ СПОРУДИ ЦИВІЛЬНОГО ПРИЗНАЧЕННЯ (ПРОТИРАДІАЦІЙНЕ УКРИТТЯ) ЗАКЛАДУ ДОШКІЛЬНОЇ ОСВІТИ (ЯСЛА-САДОК) № 741 ДАРНИЦЬКОГО РАЙОНУ М.КИЄВА НА ЗЕМЕЛЬНІЙ ДІЛЯНЦІ ЗА АДРЕСОЮ: ПРОСПЕКТ МИКОЛИ БАЖАНА.7Є У ДАРНИЦЬКОМУ РАЙОНІ М.КИЄВА</t>
  </si>
  <si>
    <t>Департамент охорони здоров'я виконавчого органу Київської міської ради (КМДА)</t>
  </si>
  <si>
    <t>0710160</t>
  </si>
  <si>
    <t>0712010</t>
  </si>
  <si>
    <t>на капітальний ремонт об"єкту з реабілітації</t>
  </si>
  <si>
    <t>0712020</t>
  </si>
  <si>
    <t>на капітальний ремонт об"єктів з реабілітації та захистної споруди</t>
  </si>
  <si>
    <t>0712030</t>
  </si>
  <si>
    <t>на капітальний ремонт захистної споруди</t>
  </si>
  <si>
    <t>0712100</t>
  </si>
  <si>
    <t>0712111</t>
  </si>
  <si>
    <t>0712152</t>
  </si>
  <si>
    <t>кредиторська заборгованість за придбане медичне обладнання</t>
  </si>
  <si>
    <t>0717322</t>
  </si>
  <si>
    <t>БУДІВНИЦТВО АРТЕЗІАНСЬКОЇ СВЕРДЛОВИНИ В КНП «КИЇВСЬКА МІСЬКА КЛІНІЧНА ЛІКАРНЯ ШВИДКОЇ МЕДИЧНОЇ ДОПОМОГИ» ПО ВУЛ. БРАТИСЛАВСЬКА, 3, ДЕСНЯНСЬКОГО РАЙОНУ, М. КИЇВ</t>
  </si>
  <si>
    <t>РЕКОНСТРУКЦІЯ БУДІВЛІ КИЇВСЬКОГО МІСЬКОГО БУДИНКУ ДИТИНИ "БЕРІЗКА" З ПРИБУДОВОЮ КОРПУСУ ФІЗИЧНОЇ ТА РЕАБІЛІТАЦІЙНОЇ МЕДИЦИНИ НА ВУЛ. КУБАНСЬКОЇ УКРАЇНИ (МАРШАЛА ЖУКОВА). 4 В ДЕСНЯНСЬКОМУ РАЙОНІ</t>
  </si>
  <si>
    <t>РЕКОНСТРУКЦІЯ НЕЖИТЛОВОЇ БУДІВЛІ ЛIТ. «А-1», «Б» КИЇВСЬКОГО МІСЬКОГО БУДИНКУ ДИТИНИ «БЕРІЗКА» З ПРИБУДОВОЮ КОРПУСУ ФІЗИЧНОЇ ТА РЕАБІЛІТАЦІЙНОЇ МЕДИЦИНИ НА ВУЛ. КУБАНСЬКОЇ УКРАЇНИ, 4 У ДЕСНЯНСЬКОМУ РАЙОНІ М. КИЄВА</t>
  </si>
  <si>
    <t>0717384</t>
  </si>
  <si>
    <t>За рахунок залишків субвенції (ПКМУ №608 від 16.06.2023) на 01.01.2024 на КАПІТАЛЬНИЙ РЕМОНТ ОПЕРАЦІЙНОГО БЛОКУ ТА ВІДДІЛЕННЯ АНЕСТЕЗІОЛОГІЇ З ЛІЖКАМИ ДЛЯ ІНТЕНСИВНОЇ ТЕРАПІЇ ІЗ ЗАМІНОЮ ІСНУЮЧОГО ОБЛАДНАННЯ КИЇВСЬКОЇ МІСЬКОЇ КЛІНІЧНОЇ ЛІКАРНІ № 3 НА ВУЛ. ПЕТРА ЗАПОРОЖЦЯ, 26 У ДНІПРОВСЬКОМУ РАЙОНІ</t>
  </si>
  <si>
    <t>Департамент соціальної та ветеранської політики виконавчого органу Київської міської ради (КМДА)</t>
  </si>
  <si>
    <t>0810160</t>
  </si>
  <si>
    <t>0813102</t>
  </si>
  <si>
    <t>На погашення кредиторської заборгованості 2023 року по капремонту Київського геріатричного пансіонату</t>
  </si>
  <si>
    <t>0813124</t>
  </si>
  <si>
    <t>Капітальний ремонт нежитлового приміщення для функціонування Денного Центру соціально-психологічної допомоги</t>
  </si>
  <si>
    <t>0813191</t>
  </si>
  <si>
    <t>Для забезпечення виконання заходів міських цільових програм  пов'язаних з додатковим соціальним захистом військовослужбовців, ветеранів.</t>
  </si>
  <si>
    <t>0813242</t>
  </si>
  <si>
    <t>374 385 960 грн на виконання заходів по Міській цільовій програмІ "Турбота. Назустріч киянам" на 2022-2024 роки"</t>
  </si>
  <si>
    <t>На забезпечення надання додаткових соціальних послуг.</t>
  </si>
  <si>
    <t>На погашення кредиторської заборгованості за 2023 рік по заходах  міських цільових програм.</t>
  </si>
  <si>
    <t>0817323</t>
  </si>
  <si>
    <t>БУДIВНИЦТВО АРТЕЗIАНСЬКОЇ СВЕРДЛОВИНИ НА ТЕРИТОРIЇ КИЇВСЬКОГО ПАНСIОНАТУ ВЕТЕРАНIВ ПРАЦI ЗА АДРЕСОЮ: М. КИЇВ, ВУЛ. КУБАНСЬКОЇ УКРАЇНИ, 2, ДЕСНЯНСЬКИЙ РАЙОН</t>
  </si>
  <si>
    <t>БУДIВНИЦТВО СПОРУДИ ПОДВIЙНОГО ПРИЗНАЧЕННЯ (УКРИТТЯ) НА ТЕРИТОРIЇ ДАРНИЦЬКОГО ДИТЯЧОГО БУДИНКУ-IНТЕРНАТУ ЗА АДРЕСОЮ: М. КИЇВ, ВУЛ. ЯЛИНКОВА, 58/60, ДАРНИЦЬКИЙ РАЙОН</t>
  </si>
  <si>
    <t>БУДIВНИЦТВО СПОРУДИ ПОДВIЙНОГО ПРИЗНАЧЕННЯ (УКРИТТЯ) НА ТЕРИТОРIЇ ПУЩА-ВОДИЦЬКОГО ПСИХОНЕВРОЛОГIЧНОГО IНIТЕРНАТУ ЗА АДРЕСОЮ: М. КИЇВ, ВУЛ. МIСЬКА, 2, ОБОЛОНСЬКИЙ РАЙОН</t>
  </si>
  <si>
    <t>Служба у справах дітей та сім'ї виконавчого органу Київської міської ради (КМДА)</t>
  </si>
  <si>
    <t>0910160</t>
  </si>
  <si>
    <t>0913140</t>
  </si>
  <si>
    <t>оздоровлення та відпочинок дітей</t>
  </si>
  <si>
    <t>Департамент культури виконавчого органу Київської міської ради (КМДА)</t>
  </si>
  <si>
    <t>1010160</t>
  </si>
  <si>
    <t>1011023</t>
  </si>
  <si>
    <t>влаштування систем вентиляції в приміщеннях укриття будівлі Київська дитяча академія мистецтв імені М.І.Чемберджі</t>
  </si>
  <si>
    <t>1014010</t>
  </si>
  <si>
    <t>капітальний ремонт вхідної групи закладу культури і мистецтва</t>
  </si>
  <si>
    <t>1017340</t>
  </si>
  <si>
    <t>РЕМОНТНО-РЕСТАВРАЦIЙНI РОБОТИ БУДIВЛI НАЦIОНАЛЬНОГО МУЗЕЮ МИСТЕЦТВ IМ. БОГДАНА ТА ВАРВАРИ ХАНЕНКIВ НА ВУЛ. ТЕРЕЩЕНКIВСЬКА, 15 У ШЕВЧЕНКIВСЬКОМУ РАЙОНI М.КИЄВА</t>
  </si>
  <si>
    <t>РЕМОНТНО-РЕСТАВРАЦIЙНI РОБОТИ БУДIВЛI НАЦIОНАЛЬНОГО МУЗЕЮ МИСТЕЦТВ IМ. БОГДАНА ТА ВАРВАРИ ХАНЕНКIВ НА ВУЛ. ТЕРЕЩЕНКIВСЬКА, 17 У ШЕВЧЕНКIВСЬКОМУ РАЙОНI М.КИЄВА</t>
  </si>
  <si>
    <t>РЕСТАВРАЦIЯ БУДIВЛI НАЦIОНАЛЬНОГО МУЗЕЮ "КИЇВСЬКА КАРТИННА ГАЛЕРЕЯ" НА ВУЛ. ТЕРЕЩЕНКIВСЬКА, 9 У ШЕВЧЕНКIВСЬКОМУ РАЙОНI М.КИЄВА</t>
  </si>
  <si>
    <t>Департамент молоді та спорту виконавчого органу Київської міської ради (КМДА)</t>
  </si>
  <si>
    <t>1110160</t>
  </si>
  <si>
    <t>1115021</t>
  </si>
  <si>
    <t>на погашення кредиторської заборгованості 2023 року по закладу фізичної культури і спорту</t>
  </si>
  <si>
    <t>1115031</t>
  </si>
  <si>
    <t>на капітальний ремонт закладів фізичної культури та спорту</t>
  </si>
  <si>
    <t>на погашення кредиторської заборгованості 2023 року по поточних видатках закладів фізичної культури і спорту</t>
  </si>
  <si>
    <t>1115049</t>
  </si>
  <si>
    <t>Розподіл субвенції з державного бюджету на виконання заходів соціального проекту "Активні парки локації здорової України" у 2024 році</t>
  </si>
  <si>
    <t>1115062</t>
  </si>
  <si>
    <t>на погашення кредиторської заборгованості 2023 року по стипендіях видатним спортсменам</t>
  </si>
  <si>
    <t>Департамент житлово-комунальної інфраструктури виконавчого органу Київської міської ради (КМДА)</t>
  </si>
  <si>
    <t>1210160</t>
  </si>
  <si>
    <t>1216012</t>
  </si>
  <si>
    <t>капітальний  ремонт  теплових мереж</t>
  </si>
  <si>
    <t>1216013</t>
  </si>
  <si>
    <t>на виконання робіт з  розробки нормативів питного водопостачання та норм споживання  послуг з централізованого постачання  ХВП, ГВП в м.Києві</t>
  </si>
  <si>
    <t>1216014</t>
  </si>
  <si>
    <t>для завершення робіт з розробки проєкту Плану управління відходів в місті Києві до 2030 року</t>
  </si>
  <si>
    <t>1216030</t>
  </si>
  <si>
    <t>Зменшення видатків з послуг на встановлення намогильних споруд захисникам у звязку з внесенням змін до проєктної документації  на ділянках для почесних поховань</t>
  </si>
  <si>
    <t>1217310</t>
  </si>
  <si>
    <t>БУДІВНИЦТВО ВОДОПРОВОДУ ДЛЯ ПІДКЛЮЧЕННЯ ЖИТЛОВИХ БУДИНКІВ НА ВУЛИЦІ ЗРОШУВАЛЬНІЙ. 3-Б. 4. 10. 14 ТА ДИТЯЧО-ЮНАЦЬКОЇ СПОРТИВНОЇ ШКОЛИ "АТЛЕТ" НА ВУЛИЦІ ЗРОШУВАЛЬНА. 4-А У ДАРНИЦЬКОМУ РАЙОНІ М. КИЄВА</t>
  </si>
  <si>
    <t>НОВЕ БУДIВНИЦТВО КЛАДОВИЩА НА ТЕРИТОРIЇ БАБИНЕЦЬКОГО СТАРОСТИНСЬКОГО ОКРУГУ БУЧАНСЬКОЇ МIСЬКОЇ ТЕРИТОРIАЛЬНОЇ ГРОМАДИ КИЇВСЬКОЇ ОБЛАСТI</t>
  </si>
  <si>
    <t>НОВЕ БУДIВНИЦТВО СИСТЕМ IНЖЕНЕРНОГО ЗАХИСТУ БУДIВЕЛЬ I СПОРУД ТЕЦ-5 "КИЇВСЬКI ТЕЦ" КП "КИЇВТЕПЛОЕНЕРГО". АВТОТРАНСФОРМАТОРИ АТ-1, АТ-2 ЗА АДРЕСОЮ М. КИЇВ, ВУЛ. ПРОМИСЛОВА, 4</t>
  </si>
  <si>
    <t>НОВЕ БУДIВНИЦТВО ТЕПЛОВИХ МЕРЕЖ ЦО ДЛЯ ПIДКЛЮЧЕННЯ ЖИТЛОВОГО БУДИНКУ ПО ВУЛ. ЧЕРКАСЬКА, 7 У ШЕВЧЕНКIВСЬКОМУ РАЙОНI М.КИЄВА</t>
  </si>
  <si>
    <t>РЕКОНСТРУКЦIЯ ВРП-330 КВ ТЕЦ-6 КП "КИЇВТЕПЛОЕНЕРГО" IЗ СПОРУДЖЕННЯМ КРУЕ-330 КВ ЗА СХЕМОЮ 330-11 М «ПОЛУТОРНА» ТА ВСТАНОВЛЕННЯМ АТ-3 ПОТУЖНIСТЮ 200 МВА, З ВЛАШТУВАННЯМ ФIЗИЧНОГО ЗАХИСТУ БУДIВЛI ТА НОВОГО ОБЛАДНАННЯ ЗА АДРЕСОЮ: М. КИЇВ, ВУЛ. ПУХIВСЬКА, 1А</t>
  </si>
  <si>
    <t>РЕКОНСТРУКЦIЯ ДIЛЯНОК ТЕПЛОВОЇ МЕРЕЖI ТМ-3 ТЕЦ-5 ВIД ТК 339 ДО ТК 340 ПО ВУЛ. ДIЛОВIЙ</t>
  </si>
  <si>
    <t>РЕКОНСТРУКЦIЯ ТЕПЛОВИХ РОЗПОДIЛЬЧИХ МЕРЕЖ ЦО ТА ГВП НА ВУЛ. Б. ЖИТКОВА, 7, 9, 11/17 ТА ВУЛ. В. САЛЬСЬКОГО, 19, 21, 23, 25, 27, 29, 31, 33 У ШЕВЧЕНКIВСЬКОМУ РАЙОНI М. КИЄВА</t>
  </si>
  <si>
    <t>РЕКОНСТРУКЦІЯ ТА МОДЕРНІЗАЦІЯ ЛІФТОВОГО ГОСПОДАРСТВА У ЖИТЛОВОМУ ФОНДІ МІСТА КИЄВА</t>
  </si>
  <si>
    <t>ТЕХНIЧНЕ ПЕРЕОСНАЩЕННЯ СП "ЗАВОД "ЕНЕРГIЯ" КП "КИЇВТЕПЛОЕНЕРГО" НА ВУЛ. КОЛЕКТОРНIЙ, 44 У ДАРНИЦЬКОМУ РАЙОНI М. КИЄВА В ЧАСТИНI СИСТЕМИ ОЧИЩЕННЯ ДИМОВИХ ГАЗIВ</t>
  </si>
  <si>
    <t>Уточнення назви: БУДIВНИЦТВО ВОДОПРОВОДУ ДЛЯ ПIДКЛЮЧЕННЯ ЖИТЛОВИХ БУДИНКIВ НА ВУЛИЦI ЗРОШУВАЛЬНIЙ, 3-Б, 4, 10, 14 ТА ДИТЯЧО-ЮНАЦЬКОЇ СПОРТИВНОЇ ШКОЛИ "АТЛЕТ" НА ВУЛИЦI ЗРОШУВАЛЬНIЙ, 4-А У ДАРНИЦЬКОМУ РАЙОНI М. КИЄВА</t>
  </si>
  <si>
    <t>Уточнення назви: БУДIВНИЦТВО ВОДОПРОВОДУ ДЛЯ ПIДКЛЮЧЕННЯ ЖИТЛОВИХ БУДИНКIВ НА ВУЛИЦI ЗРОШУВАЛЬНIЙ, 3-Б, 4, 10, 14 ТА ДИТЯЧО-ЮНАЦЬКОЇ СПОРТИВНОЇ ШКОЛИ "АТЛЕТ" НА ВУЛИЦI ЗРОШУВАЛЬНА, 4-А У ДАРНИЦЬКОМУ РАЙОНI М. КИЄВА</t>
  </si>
  <si>
    <t>Уточнення назви: РЕКОНСТРУКЦIЯ ЛIФТIВ У ЖИТЛОВОМУ БУДИНКУ ЗА АДРЕСОЮ: ВУЛ. ГЕРОЇВ СЕВАСТОПОЛЯ, 23-А, ПIД'ЇЗД 2 У СВЯТОШИНСЬКОМУ РАЙОНI М. КИЄВА</t>
  </si>
  <si>
    <t>Уточнення назви: РЕКОНСТРУКЦIЯ ЛIФТIВ У ЖИТЛОВОМУ БУДИНКУ ЗА АДРЕСОЮ: ВУЛ. ГЕРОЇВ СЕВАСТОПОЛЯ, 23-А, ПIД'ЇЗД 2 У СОЛОМ'ЯНСЬКОМУ РАЙОНI М. КИЄВА</t>
  </si>
  <si>
    <t>Уточнення назви: РЕКОНСТРУКЦIЯ ЛIФТIВ У ЖИТЛОВОМУ БУДИНКУ ЗА АДРЕСОЮ: ВУЛ. ХАРКIВСЬКЕ ШОСЕ, 168-Б, ПIД'ЇЗДИ 1-4 У ДАРНИЦЬКОМУ РАЙОНI М. КИЄВА</t>
  </si>
  <si>
    <t>Уточнення назви: РЕКОНСТРУКЦIЯ ЛIФТIВ У ЖИТЛОВОМУ БУДИНКУ ЗА АДРЕСОЮ: ВУЛ. ШОВКУНЕНКА, 3, ПIД'ЇЗД 1-6 У СОЛОМ'ЯНСЬКОМУ РАЙОНI М. КИЄВА</t>
  </si>
  <si>
    <t>Уточнення назви: РЕКОНСТРУКЦIЯ ЛIФТIВ У ЖИТЛОВОМУ БУДИНКУ ЗА АДРЕСОЮ: ВУЛ. ШОВКУНЕНКА, 3, ПIД'ЇЗДИ 1, 2, 4, 5, 6 У СОЛОМ'ЯНСЬКОМУ РАЙОНI М. КИЄВА</t>
  </si>
  <si>
    <t>Уточнення назви: РЕКОНСТРУКЦIЯ ЛIФТIВ У ЖИТЛОВОМУ БУДИНКУ ЗА АДРЕСОЮ: ПРОСП. ЛЕСЯ КУРБАСА, 14, ПIД'ЇЗД 1 У СВЯТОШИНСЬКОМУ РАЙОНI М. КИЄВА</t>
  </si>
  <si>
    <t>Уточнення назви: РЕКОНСТРУКЦIЯ ЛIФТIВ У ЖИТЛОВОМУ БУДИНКУ ЗА АДРЕСОЮ: ХАРКIВСЬКЕ ШОСЕ, 168-Б, ПIД'ЇЗДИ 1-4 У ДАРНИЦЬКОМУ РАЙОНI М. КИЄВА</t>
  </si>
  <si>
    <t>Уточнення назви: РЕКОНСТРУКЦIЯ ЛIФТА У ЖИТЛОВОМУ БУДИНКУ ЗА АДРЕСОЮ: ПРОСП. ЛЕСЯ КУРБАСА, 14, ПIД'ЇЗД 1 У СВЯТОШИНСЬКОМУ РАЙОНI М. КИЄВА</t>
  </si>
  <si>
    <t>1217376</t>
  </si>
  <si>
    <t>проведення аварійно-відновалювальних робіт з капітального ремонту обладнання</t>
  </si>
  <si>
    <t>1217384</t>
  </si>
  <si>
    <t>За рахунок залишків субвенції (ПКМУ №608 від 16.06.2023) на 01.01.2024 на об'єкт "Реконструкція та технічне переоснащення полігону твердих побутових відходів № 5 в с. Підгірці Обухівського району Київської області"</t>
  </si>
  <si>
    <t>1217640</t>
  </si>
  <si>
    <t>для забезпечення заходів з енергозбереження</t>
  </si>
  <si>
    <t>Департамент територіального контролю міста Києва виконавчого органу Київської міської ради (КМДА)</t>
  </si>
  <si>
    <t>1410160</t>
  </si>
  <si>
    <t>1417340</t>
  </si>
  <si>
    <t>Уточнення назви: РЕСТАВРАЦIЯ НЕЖИТЛОВОЇ БУДIВЛI ТА ПРИМIЩЕНЬ ЗА АДРЕСОЮ: ВУЛ. ХМЕЛЬНИЦЬКОГО БОГДАНА, 51 ЛIТЕРА А У ШЕВЧЕНКIВСЬКОМУ РАЙОНI М. КИЄВА</t>
  </si>
  <si>
    <t>Уточнення назви: РЕСТАВРАЦIЯ НЕЖИТЛОВОЇ БУДIВЛI ТА ПРИМIЩЕНЬ ЛIТ. "А" ЗА АДРЕСОЮ: М. КИЇВ, ВУЛИЦЯ ХМЕЛЬНИЦЬКОГО БОГДАНА (ШЕВЧЕНКIВСЬКИЙ РАЙОН), БУДИНОК 51- А</t>
  </si>
  <si>
    <t>Департамент будівництва та житлового забезпечення виконавчого органу Київської міської ради (КМДА)</t>
  </si>
  <si>
    <t>1510160</t>
  </si>
  <si>
    <t>1516084</t>
  </si>
  <si>
    <t>за рахунок залишків на 01.01.2024 "Надання та обслуговування.пільговими молодіжними кредитами", перерозподіл джерел фінанесування</t>
  </si>
  <si>
    <t>1517330</t>
  </si>
  <si>
    <t>"ОБЛАДНАННЯ ОПОРНИХ ПУНКТІВ У АДМІНІСТРАТИВНИХ МЕЖАХ М. КИЄВА (ПЕРЕЛІК ВИЗНАЧАЄТЬСЯ ОКРЕМИМ РОЗПОРЯДЖЕННЯМ КМВА)"</t>
  </si>
  <si>
    <t>1517375</t>
  </si>
  <si>
    <t>капітальний ремонт житлового фонду ( у житлових будинках, пошкоджених внаслідок воєнних дій російської федерації )</t>
  </si>
  <si>
    <t>на погашення  заборгованісті 2023 року по  капітальному ремонту житлових будинків, які пошкоджені внаслідок воєнних дій російської федерації</t>
  </si>
  <si>
    <t>Департамент містобудування та архітектури виконавчого органу Київської міської ради (КМДА)</t>
  </si>
  <si>
    <t>1610160</t>
  </si>
  <si>
    <t>Департамент з питань державного архітектурно-будівельного контролю міста Києва виконавчого органу Київської міської ради (КМДА)</t>
  </si>
  <si>
    <t>1710160</t>
  </si>
  <si>
    <t>Департамент охорони культурної спадщини виконавчого органу Київської міської ради (КМДА)</t>
  </si>
  <si>
    <t>1810160</t>
  </si>
  <si>
    <t>1817340</t>
  </si>
  <si>
    <t>на погашення кредиторської заборгованості 2023 року: РЕСТАВРАЦІЯ ЖИЛОГО БУДИНКУ, ПАМ'ЯТКИ МІСТОБУДУВАННЯ І АРХІТЕКТУРИ НАЦІОНАЛЬНОГО ЗНАЧЕННЯ ПО ВУЛ.СКОВОРОДИ, 9-Б</t>
  </si>
  <si>
    <t>Департамент транспортної інфраструктури виконавчого органу Київської міської ради (КМДА)</t>
  </si>
  <si>
    <t>1910160</t>
  </si>
  <si>
    <t>1917441</t>
  </si>
  <si>
    <t>на погашення заборгованості 2023 року: "РЕКОНСТРУКЦІЯ ТРАНСПОРТНОЇ РОЗВ'ЯЗКИ НА ПЕРЕТИНІ ПРОСПЕКТУ ПЕРЕМОГИ З ВУЛ. ГЕТЬМАНА У СОЛОМ'ЯНСЬКОМУ ТА ШЕВЧЕНКІВСЬКОМУ РАЙОНАХ М.КИЄВА"</t>
  </si>
  <si>
    <t>1917461</t>
  </si>
  <si>
    <t>БУДIВНИЦТВО СВIТЛОФОРНОГО ОБ'ЄКТУ ПО ВУЛ. АРХIТЕКТОРА ВЕРБИЦЬКОГО, 10 У ДАРНИЦЬКОМУ РАЙОНI М. КИЄВА</t>
  </si>
  <si>
    <t>БУДIВНИЦТВО СВIТЛОФОРНОГО ОБ'ЄКТУ ПО ВУЛ. ЄЛИЗАВЕТИ ЧАВДАР - ВУЛ. ГРИГОРIЯ ВАЩЕНКА У ДАРНИЦЬКОМУ РАЙОНI М. КИЄВА</t>
  </si>
  <si>
    <t>БУДIВНИЦТВО СВIТЛОФОРНОГО ОБ'ЄКТУ ПО ВУЛ. МИЛОСЛАВСЬКА - ВУЛ. ОНОРЕ ДЕ БАЛЬЗАКА У ДЕСНЯНСЬКОМУ РАЙОНI М. КИЄВА</t>
  </si>
  <si>
    <t>БУДIВНИЦТВО СВIТЛОФОРНОГО ОБ'ЄКТУ ПО ВУЛ. МИЛОСЛАВСЬКА, 12 У ДЕСНЯНСЬКОМУ РАЙОНI М. КИЄВА</t>
  </si>
  <si>
    <t>БУДIВНИЦТВО СВIТЛОФОРНОГО ОБ'ЄКТУ ПО ВУЛ. ЮРIЯ IЛЛЄНКА (ВУЛ. МЕЛЬНИКОВА), 5 У ШЕВЧЕНКОВСЬКОМУ РАЙОНI М. КИЄВА</t>
  </si>
  <si>
    <t>БУДIВНИЦТВО СВIТЛОФОРНОГО ОБ'ЄКТУ ПО ПРОСП. ЛIСОВИЙ, 13 У ДЕСНЯНСЬКОМУ РАЙОНI М. КИЄВА</t>
  </si>
  <si>
    <t>БУДIВНИЦТВО СВIТЛОФОРНОГО ОБ'ЄКТУ ПО ПРОСП. ПОВIТРОФЛОТСЬКИЙ - ВУЛ. СТАДIОННА У СОЛОМ'ЯНСЬКОМУ РАЙОНI М. КИЄВА</t>
  </si>
  <si>
    <t>БУДIВНИЦТВО СВIТЛОФОРНОГО ОБ’ЄКТУ ПО ВУЛ. ГЕРОЇВ КОСМОСУ, 8, 11 У СВЯТОШИНСЬКОМУ РАЙОНI М. КИЄВА</t>
  </si>
  <si>
    <t>БУДIВНИЦТВО СВIТЛОФОРНОГО ОБ`ЄКТУ ПО ВУЛ. ПРОТАСIВ ЯР - ПРОВ. ДОКУЧАЄВСЬКИЙ У СОЛОМ'ЯНСЬКОМУ РАЙОНI М. КИЄВА</t>
  </si>
  <si>
    <t>на погашення заборгованості 2023 року: "БУДІВНИЦТВО ВЕЛИКОЇ КІЛЬЦЕВОЇ ДОРОГИ НА ДІЛЯНЦІ ВІД ВУЛИЦІ БОГАТИРСЬКОЇ ДО ОБОЛОНСЬКОГО ПРОСПЕКТУ В М. КИЄВІ"</t>
  </si>
  <si>
    <t>на погашення заборгованості 2023 року: "БУДІВНИЦТВО ПІД'ЇЗНОЇ АВТОМОБІЛЬНОЇ ДОРОГИ ВІД ПРОСП. ВАЛЕРІЯ ЛОБАНОВСЬКОГО (ЧЕРВОНОЗОРЯНОГО ПРОСПЕКТУ) (ПОБЛИЗУ ПРИМИКАННЯ ВУЛ.ВОЛОДИМИРА БРОЖКА (ВУЛ.КІРОВОГРАДСЬКОЇ)) ДО МІЖНАРОДНОГО АЕРОПОРТУ "КИЇВ" (ЖУЛЯНИ) У СОЛОМ'ЯНСЬКОМУ РАЙОНІ М.КИЄВА"</t>
  </si>
  <si>
    <t>РЕКОНСТРУКЦIЯ СВIТЛОФОРНОГО ОБ’ЄКТУ ПО ВУЛ. ВОЛОДИМИРА БРОЖКА - ВУЛ. МОНТАЖНИКIВ У СОЛОМ'ЯНСЬКОМУ РАЙОНI М. КИЄВА</t>
  </si>
  <si>
    <t>РЕКОНСТРУКЦIЯ СВIТЛОФОРНОГО ОБ’ЄКТУ ПО ВУЛ. СIМ'Ї КУЛЬЖЕНКIВ - ВУЛ. ЛУГОВА У ОБОЛОНСЬКОМУ РАЙОНI М. КИЄВА</t>
  </si>
  <si>
    <t>РЕКОНСТРУКЦIЯ СВIТЛОФОРНОГО ОБ’ЄКТУ ПО ВУЛ.МИХАЙЛА МАКСИМОВИЧА-ВУЛ.АКАДЕМIКА ВIЛЬЯМСА-ВУЛ.СЕРГIЯ КОЛОСА У ГОЛОСIЇВСЬКОМУ РАЙОНI М. КИЄВА</t>
  </si>
  <si>
    <t>РЕКОНСТРУКЦIЯ СВIТЛОФОРНОГО ОБ’ЄКТУ ПО ПРОСП. ПРАВДИ, 62 У ПОДIЛЬСЬКОМУ РАЙОНI М. КИЄВА</t>
  </si>
  <si>
    <t>1917462</t>
  </si>
  <si>
    <t>За рахунок залишку на 01.01.2024 субвенції з державного бюджету на з утримання та розвиток автомобільних доріг та дорожньої інфраструктури на виконання ремонтних робіт для забезпечення безпечного дорожнього руху</t>
  </si>
  <si>
    <t>1917691</t>
  </si>
  <si>
    <t>за рахунок залишків  на 01.01.2024  за послуги з користування закріпленими за Комунальним підприємством «Київтранспарксервіс» майданчиками для платного паркування транспортних засобів на придбання обладнаня для забезпечення дорожнього руху</t>
  </si>
  <si>
    <t>На  утримання об’єктів вулично-дорожньої мережі за рахунок залишку на 01.01.2024 коштів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м.Києва та від плати за розміщення реклами на транспорті комунальної власності</t>
  </si>
  <si>
    <t>Департамент інформаційно-комунікаційних технологій виконавчого органу Київської міської ради (КМДА)</t>
  </si>
  <si>
    <t>2010160</t>
  </si>
  <si>
    <t>2017520</t>
  </si>
  <si>
    <t>на погашення заборгованості 2023 року за товари/роботи/послуги, отримані/виконані та неоплачені у минулому році</t>
  </si>
  <si>
    <t>Департамент суспільних комунікацій  виконавчого органу Київської міської ради (КМДА)</t>
  </si>
  <si>
    <t>2310160</t>
  </si>
  <si>
    <t>2310180</t>
  </si>
  <si>
    <t>на погашення кредиторської заборгованості 2023 року: Капітальний ремонт нежитлових приміщень в окремо  розташованій нежитловій будівлі за адресою: м.Київ, вул. Андрія Малишка, буд 25/1</t>
  </si>
  <si>
    <t>Фінансова підтримка КНП "Центр комунікацій" - 5 267,5, модернізація та розвиток громадських просторів: КНП "Центр комунікацій" - 8000,0</t>
  </si>
  <si>
    <t>2314082</t>
  </si>
  <si>
    <t>у зв'язку із набранням чинності Закону України "Про медіа"</t>
  </si>
  <si>
    <t>2317693</t>
  </si>
  <si>
    <t>капітальний ремонт з облаштуванням будівлі</t>
  </si>
  <si>
    <t>2318410</t>
  </si>
  <si>
    <t>Заробітна плата з нарахуваннями</t>
  </si>
  <si>
    <t>придбання обладнання комунальним медіа</t>
  </si>
  <si>
    <t>2318420</t>
  </si>
  <si>
    <t>Управління туризму та промоцій  виконавчого органу Київської міської ради (КМДА)</t>
  </si>
  <si>
    <t>2610160</t>
  </si>
  <si>
    <t>Департамент економіки та інвестицій виконавчого органу Київської міської ради (КМДА)</t>
  </si>
  <si>
    <t>2710160</t>
  </si>
  <si>
    <t>Департамент захисту довкілля та адаптації до зміни клімату виконавчого органу Київської міської ради (КМДА)</t>
  </si>
  <si>
    <t>2810160</t>
  </si>
  <si>
    <t>2816030</t>
  </si>
  <si>
    <t>На утримання елементів благоустрою на території об’єктів зеленого господарства</t>
  </si>
  <si>
    <t>2817130</t>
  </si>
  <si>
    <t>На  проведення інвентаризації земель міських лісопаркових господарств за рахунок залишку коштів на 01.01.2024, що надходять у порядку відшкодування втрат сільськогосподарського і лісогосподарського виробництва</t>
  </si>
  <si>
    <t>2817691</t>
  </si>
  <si>
    <t>За рахунок залишку на 01.01.2024 коштів пайової участі (внеску) власників тимчасових споруд торговельного, побутового, соціально-культурного чи іншого призначення для здійснення підприємницької діяльності, засобів пересувної дрібнороздрібної торговельної мережі в утриманні об’єктів благоустрою на  утримання об’єктів благоустрою зеленого господарства</t>
  </si>
  <si>
    <t>На  утримання об’єктів благоустрою зеленого господарства за рахунок залишку на 01.01.2024 коштів, що надходять від сплати за договорами щодо розміщення засобів пересувної дрібнороздрібної торговельної мережі та об’єктів сезонної дрібнороздрібної торговельної мережі</t>
  </si>
  <si>
    <t>На створення та відновлення зелених насаджень за рахунок залишку на 01.01.2024 коштів відновної вартості зелених насаджень, що підлягають видаленню на території міста Києва</t>
  </si>
  <si>
    <t>2818340</t>
  </si>
  <si>
    <t>залишки фонду охорони навколишнього природного середовища на 01.01.2024 (в т. ч. на погашення заборгованості в розмірі 2192675 грн) за рахунок фонду охорони навколишнього природного середовища будуть спрямовані на забезпечення виконання у 2024 році природоохоронних заходів відповідно до МЦП  екологічного благополуччя на 2022-2025 роки.</t>
  </si>
  <si>
    <t>Департамент муніципальної безпеки виконавчого органу Київської міської ради (КМДА)</t>
  </si>
  <si>
    <t>3010160</t>
  </si>
  <si>
    <t>3017330</t>
  </si>
  <si>
    <t>на погашення кредиторської заборгованості 2023 року: "БУДIВНИЦТВО БУДIВЛI АВАРIЙНО-РЯТУВАЛЬНОЇ СТАНЦIЇ ПОДIЛЬСЬКОГО РАЙОНУ НА ВУЛ. ВИШГОРОДСЬКА, 21"</t>
  </si>
  <si>
    <t>РЕКОНСТРУКЦIЯ НЕЖИТЛОВОЇ БУДIВЛI ЛIТ."А"  З РОЗМIЩЕННЯМ АДМIНIСТРАТИВНИХ ТА РОБОЧИХ ПРИМIЩЕНЬ НА ВУЛ. ЩУСЕВА, 5 У ШЕВЧЕНКІВСЬКОМУ РАЙОНІ М. КИЄВА</t>
  </si>
  <si>
    <t>3017693</t>
  </si>
  <si>
    <t>На виконання заходів 8.1 та 8.2 МЦП "Захисник Києва"  для ремонту та обладнання навчально - матеріальної бази з підготовки сил муніципальної безпеки та територіальної оборони м. Києва</t>
  </si>
  <si>
    <t>На збільшення фонду оплати праці додаткового персоналу (переважно-охоронці в школи) 265 штатних одиниць та придбання до 20 од.спецтранспорту на заміну авто, які передаються до ЗСУ, радіостанцій, додаткові витрати на автогосподарство.</t>
  </si>
  <si>
    <t>3018240</t>
  </si>
  <si>
    <t>На виконання заходів МЦП "Захисник Києва" для матеріально-технічного забезпечення сил територіальної оборони м. Києва</t>
  </si>
  <si>
    <t>3019800</t>
  </si>
  <si>
    <t>На виконання заходів МЦП "Захисник Києва" для матеріально-технічного забезпечення сил територіальної оборони м. Києва, військових частин, інших підрозділів сил безпеки і оборони, ТЦК та СП м. Києва</t>
  </si>
  <si>
    <t>Департамент комунальної власності м. Києва виконавчого органу Київської міської ради (КМДА)</t>
  </si>
  <si>
    <t>3110160</t>
  </si>
  <si>
    <t>Управління з питань реклами виконавчого органу Київської міської ради (КМДА)</t>
  </si>
  <si>
    <t>3210160</t>
  </si>
  <si>
    <t>Департамент з питань реєстрації виконавчого органу Київської міської ради (КМДА)</t>
  </si>
  <si>
    <t>3310160</t>
  </si>
  <si>
    <t>Департамент (Центр) надання адміністративних послуг виконавчого органу Київської міської ради (КМДА)</t>
  </si>
  <si>
    <t>3410160</t>
  </si>
  <si>
    <t>Департамент промисловості та розвитку підприємництва виконавчого органу Київської міської ради (КМДА)</t>
  </si>
  <si>
    <t>3510160</t>
  </si>
  <si>
    <t>Департамент земельних ресурсів  виконавчого органу Київської міської ради (КМДА)</t>
  </si>
  <si>
    <t>3610160</t>
  </si>
  <si>
    <t>Департамент фiнансiв виконавчого органу Київської міської ради (КМДА)</t>
  </si>
  <si>
    <t>3710160</t>
  </si>
  <si>
    <t>3718710</t>
  </si>
  <si>
    <t>Резервний фонд</t>
  </si>
  <si>
    <t>3719820</t>
  </si>
  <si>
    <t>Субвенція з місцевого бюджету державному бюджету на перерахування коштів в умовах военного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територіальної цілісності для Міністерства оборони України</t>
  </si>
  <si>
    <t>Департамент внутрішнього фінансового контролю та аудиту виконавчого органу Київської міської ради (КМДА)</t>
  </si>
  <si>
    <t>3810160</t>
  </si>
  <si>
    <t>3820160</t>
  </si>
  <si>
    <t>Голосіївська районна в місті Києві державна адміністрація</t>
  </si>
  <si>
    <t>4010160</t>
  </si>
  <si>
    <t>для безперебійного функціонування територіального підрозділу ЦНАП</t>
  </si>
  <si>
    <t>на погашення кредиторської заборгованості 2023 року по капремонту приміщення ЦНАП; капремонт ліфта та паркінгу</t>
  </si>
  <si>
    <t>4011010</t>
  </si>
  <si>
    <t>на погашення кредиторської заборгованості 2023 року по капітальному ремонту фасаду ЗДО №640</t>
  </si>
  <si>
    <t>Перерозподіл видатків на комунальні послуги</t>
  </si>
  <si>
    <t>4011021</t>
  </si>
  <si>
    <t>на погашення кредиторської заборгованості 2023 року по капітальному ремонту закладів загальної середньої освіти</t>
  </si>
  <si>
    <t>на погашення кредиторської заборгованості 2023 року по капітальному ремонту найпростіших укриттів гімназії № 179</t>
  </si>
  <si>
    <t>4011022</t>
  </si>
  <si>
    <t>на погашення кредиторської заборгованості 2023 року по капітальному ремонту спеціальним закладам загальної середньої освіти</t>
  </si>
  <si>
    <t>4011031</t>
  </si>
  <si>
    <t>перерозподіл освітньої субвенції з державного бюджету місцевим бюджетам відповідно до розпорядження КМУ від 08.03.2024 №211-р</t>
  </si>
  <si>
    <t>4011041</t>
  </si>
  <si>
    <t>залишки освітньої субвенції на виплату заробітної плати</t>
  </si>
  <si>
    <t>4011070</t>
  </si>
  <si>
    <t>4011210</t>
  </si>
  <si>
    <t>Залишки субвенції на надання державної підтримки особам з особливими освітніми потребами</t>
  </si>
  <si>
    <t>4011291</t>
  </si>
  <si>
    <t>4011292</t>
  </si>
  <si>
    <t>4013132</t>
  </si>
  <si>
    <t>на погашення кредиторської заборгованості 2023 року по поточних витатках та по капітальному ремонту закладів молодіжної політики</t>
  </si>
  <si>
    <t>4014030</t>
  </si>
  <si>
    <t>На погашення кредиторської заборгованості 2023 року по капітальному ремонту приміщень бібліотеки №15</t>
  </si>
  <si>
    <t>4015031</t>
  </si>
  <si>
    <t>на погашення кредиторської заборгованості 2023 року по поточних витатках та по капітальному ремонту закладів фізичної культури та спорту</t>
  </si>
  <si>
    <t>4016011</t>
  </si>
  <si>
    <t>на заходи з облаштування доступу для осіб з інвалідністю(інклюзія) у житловому фонді</t>
  </si>
  <si>
    <t>на погашення кредиторської заборгованості 2023 року по капітальному ремонту житлового фонду</t>
  </si>
  <si>
    <t>4017321</t>
  </si>
  <si>
    <t>на погашення кредиторської заборгованості 2023 року по об'єкту.РЕКОНСТРУКЦІЯ НЕЖИТЛОВОЇ БУДІВЛІ ЛІТ. "А-З" СПЕЦІАЛІЗОВАНОЇ ШКОЛИ І-ІІІ СТУПЕНІВ З ПОГЛИБЛЕНИМ ВИВЧЕННЯМ УКРАЇНСЬКОЇ МОВИ ТА ЛІТЕРАТУРИ № 260 МІСТА КИЄВА. ВУЛ. МАРШАЛА ЯКУБОВСЬКОГО. 7-Б У ГОЛОСІЇВСЬКОМУ РАЙОНІ</t>
  </si>
  <si>
    <t>4017325</t>
  </si>
  <si>
    <t>на погашення кредиторської заборгованості 2023 року по об'єкту.РЕКОНСТРУКЦІЯ НЕЖИТЛОВИХ БУДІВЕЛЬ ЛІТ "А-ІІ". "Б". "В"."Г" З УЛАШТУВАННЯМ УКРИТТЯ ПОДВІЙНОГО ПРИЗНАЧЕННЯ КОМПЛЕКСНОЇ ДИТЯЧО-ЮНАЦЬКОЇ СПОРТИВНОЇ ШКОЛИ №15 НА ВУЛ. ЯГІДНА. 2 У ГОЛОСІЇВСЬКОМУ РАЙОНІ</t>
  </si>
  <si>
    <t>Дарницька районна в місті Києві державна адміністрація</t>
  </si>
  <si>
    <t>4110160</t>
  </si>
  <si>
    <t>капремонт УСЗН</t>
  </si>
  <si>
    <t>4111010</t>
  </si>
  <si>
    <t>4111021</t>
  </si>
  <si>
    <t>4111022</t>
  </si>
  <si>
    <t>4111031</t>
  </si>
  <si>
    <t>4111080</t>
  </si>
  <si>
    <t>4111210</t>
  </si>
  <si>
    <t>4111291</t>
  </si>
  <si>
    <t>4111292</t>
  </si>
  <si>
    <t>4116011</t>
  </si>
  <si>
    <t>4117322</t>
  </si>
  <si>
    <t>РЕКОНСТРУКЦІЯ АМБУЛАТОРІЇ ЛІКАРІВ СІМЕЙНОЇ МЕДИЦИНИ З ПРИБУДОВОЮ ЦЕНТРУ ПЕРВИННОЇ МЕДИКО-САНІТАРНОЇ ДОПОМОГИ НА ВУЛ. ГМИРІ.8 У ДАРНИЦЬКОМУ РАЙОНІ МІСТА КИЄВА</t>
  </si>
  <si>
    <t>4117323</t>
  </si>
  <si>
    <t>РЕКОНСТРУКЦIЯ НЕЖИТЛОВОЇ БУДIВЛI ЛIТ. "А" ПIД МАЛИЙ ГРУПОВИЙ БУДИНОК ЗА АДРЕСОЮ: ВУЛ. ШЕВЧЕНКА, БУДИНОК 16 В ДАРНИЦЬКОМУ РАЙОНI М. КИЄВА</t>
  </si>
  <si>
    <t>Деснянська районна в місті Києві державна адміністрація</t>
  </si>
  <si>
    <t>4210160</t>
  </si>
  <si>
    <t>4211010</t>
  </si>
  <si>
    <t>4211021</t>
  </si>
  <si>
    <t>4211031</t>
  </si>
  <si>
    <t>4211070</t>
  </si>
  <si>
    <t>4211080</t>
  </si>
  <si>
    <t>4211210</t>
  </si>
  <si>
    <t>4211291</t>
  </si>
  <si>
    <t>4211292</t>
  </si>
  <si>
    <t>4216011</t>
  </si>
  <si>
    <t>Дніпровська районна в місті Києві державна адміністрація</t>
  </si>
  <si>
    <t>4310160</t>
  </si>
  <si>
    <t>4311010</t>
  </si>
  <si>
    <t>4311021</t>
  </si>
  <si>
    <t>на стимулюючі виплати працівникам закладів освіти</t>
  </si>
  <si>
    <t>4311022</t>
  </si>
  <si>
    <t>4311031</t>
  </si>
  <si>
    <t>4311070</t>
  </si>
  <si>
    <t>4311080</t>
  </si>
  <si>
    <t>4311210</t>
  </si>
  <si>
    <t>4311291</t>
  </si>
  <si>
    <t>4311292</t>
  </si>
  <si>
    <t>4313132</t>
  </si>
  <si>
    <t>на погашення кредиторської заборгованості 2023 року по поточних видатках закладів молодіжної політики</t>
  </si>
  <si>
    <t>Оболонська районна в місті Києві державна адміністрація</t>
  </si>
  <si>
    <t>4410160</t>
  </si>
  <si>
    <t>4411010</t>
  </si>
  <si>
    <t>Перерозподіл видатків на поточне утримання закладів освіти</t>
  </si>
  <si>
    <t>4411021</t>
  </si>
  <si>
    <t>4411031</t>
  </si>
  <si>
    <t>4411041</t>
  </si>
  <si>
    <t>4411070</t>
  </si>
  <si>
    <t>4411210</t>
  </si>
  <si>
    <t>4411291</t>
  </si>
  <si>
    <t>4411292</t>
  </si>
  <si>
    <t>4416011</t>
  </si>
  <si>
    <t>Печерська районна в місті Києві державна адміністрація</t>
  </si>
  <si>
    <t>4510160</t>
  </si>
  <si>
    <t>на погашення кредиторської заборгованості 2023 року по капремонту приміщення територіального ЦНАПу</t>
  </si>
  <si>
    <t>4511010</t>
  </si>
  <si>
    <t>на погашення кредиторської заборгованості 2023 року по капітальному ремонту дошкільних закладів освіти</t>
  </si>
  <si>
    <t>4511021</t>
  </si>
  <si>
    <t>Установка пожежної сигналізації в закладі загальної середньої освіти №78</t>
  </si>
  <si>
    <t>4511031</t>
  </si>
  <si>
    <t>4511070</t>
  </si>
  <si>
    <t>4511080</t>
  </si>
  <si>
    <t>4511210</t>
  </si>
  <si>
    <t>4511291</t>
  </si>
  <si>
    <t>4511292</t>
  </si>
  <si>
    <t>4513121</t>
  </si>
  <si>
    <t>Для забезпечення поліпшення умов надання соціальних послуг Центром соціальних служб</t>
  </si>
  <si>
    <t>4516011</t>
  </si>
  <si>
    <t>4516015</t>
  </si>
  <si>
    <t>на погашення кредиторської заборгованості 2023 року по капітальному ремонту ліфтів на умовах співфінансування</t>
  </si>
  <si>
    <t>Подільська районна в місті Києві державна адміністрація</t>
  </si>
  <si>
    <t>4610160</t>
  </si>
  <si>
    <t>4611010</t>
  </si>
  <si>
    <t>на погашення кредиторської заборгованості 2023 року по капітальному ремонту найпростіших укриттів ДНЗ №763</t>
  </si>
  <si>
    <t>4611021</t>
  </si>
  <si>
    <t>на погашення кредиторської заборгованості 2023 року по капітальному ремонту найпростіших укриттів закладів загальної середньої освіти</t>
  </si>
  <si>
    <t>4611022</t>
  </si>
  <si>
    <t>на погашення кредиторської заборгованості 2023 року по капітальному ремонту найпростіших укриттів в спеціальній школі №5</t>
  </si>
  <si>
    <t>4611025</t>
  </si>
  <si>
    <t>4611031</t>
  </si>
  <si>
    <t>4611041</t>
  </si>
  <si>
    <t>4611080</t>
  </si>
  <si>
    <t>4611210</t>
  </si>
  <si>
    <t>4611291</t>
  </si>
  <si>
    <t>4611292</t>
  </si>
  <si>
    <t>4616020</t>
  </si>
  <si>
    <t>на погашення заборгованості 2023 року по капітальному ремонту приміщень сховищ цивільного захисту</t>
  </si>
  <si>
    <t>Святошинська районна в місті Києві державна адміністрація</t>
  </si>
  <si>
    <t>4710160</t>
  </si>
  <si>
    <t>4711010</t>
  </si>
  <si>
    <t>4711021</t>
  </si>
  <si>
    <t>4711022</t>
  </si>
  <si>
    <t>4711031</t>
  </si>
  <si>
    <t>4711041</t>
  </si>
  <si>
    <t>4711070</t>
  </si>
  <si>
    <t>4711210</t>
  </si>
  <si>
    <t>4711291</t>
  </si>
  <si>
    <t>4711292</t>
  </si>
  <si>
    <t>4717323</t>
  </si>
  <si>
    <t>Зміна назви РЕКОНСТРУКЦIЯ НЕЖИТЛОВОЇ БУДIВЛI ЛIТ. "А" НА ВУЛИЦI ЯКУБА КОЛАСА, 8-А ДЛЯ СТВОРЕННЯ УМОВ ДЛЯ НАДАННЯ СОЦIАЛЬНИХ ТА РЕАБIЛIТАЦIЙНИХ ПОСЛУГ, ПОСЛУГ У СФЕРI СОЦIАЛЬНОГО ЗАХИСТУ ГРОМАДЯН У СВЯТОШИНСЬКОМУ РАЙОНI М.КИЄВА</t>
  </si>
  <si>
    <t>Зміна назви РЕКОНСТРУКЦIЯ НЕЖИТЛОВОЇ БУДIВЛI, ЛIТ. "А"  ДЛЯ СТВОРЕННЯ УМОВ ДЛЯ НАДАННЯ СОЦIАЛЬНИХ ТА РЕАБIЛIТАЦIЙНИХ ПОСЛУГ, ПОСЛУГ У СФЕРI СОЦIАЛЬНОГО ЗАХИСТУ ГРОМАДЯН  НА ВУЛ. ЯКУБА КОЛАСА, 8-А У СВЯТОШИНСЬКОМУ РАЙОНI М.КИЄВА</t>
  </si>
  <si>
    <t>Солом'янська районна в місті Києві державна адміністрація</t>
  </si>
  <si>
    <t>4810160</t>
  </si>
  <si>
    <t>на погашення кредиторської заборгованості 2023 року по капремонт будівлі архіву</t>
  </si>
  <si>
    <t>4811010</t>
  </si>
  <si>
    <t>4811021</t>
  </si>
  <si>
    <t>4811022</t>
  </si>
  <si>
    <t>на погашення кредиторської заборгованості 2023 року по капітальному ремонту приміщень СЗШ "Надія"</t>
  </si>
  <si>
    <t>4811031</t>
  </si>
  <si>
    <t>4811070</t>
  </si>
  <si>
    <t>4811210</t>
  </si>
  <si>
    <t>4811291</t>
  </si>
  <si>
    <t>4811292</t>
  </si>
  <si>
    <t>4816011</t>
  </si>
  <si>
    <t>4817310</t>
  </si>
  <si>
    <t>на погашення заборгованості 2023 року: "БУДIВНИЦТВО МЕРЕЖ КАНАЛIЗУВАННЯ ДО ДОШКIЛЬНОГО НАВЧАЛЬНОГО ЗАКЛАДУ № 211 НА ВУЛ. СЕРГIЯ КОЛОСА, 167 У СОЛОМ'ЯНСЬКОМУ РАЙОНI
"</t>
  </si>
  <si>
    <t>4817321</t>
  </si>
  <si>
    <t>Зміна назви: "РЕКОНСТРУКЦІЯ СТАДІОНУ ТА ОКРЕМО РОЗТАШОВАНОЇ ДВОПОВЕРХОВОЇ БУДІВЛІ ВЕЧІРНЬОЇ (ЗМІННОЇ) ШКОЛИ № 3 М. КИЄВА НА ВУЛИЦІ УШИНСЬКОГО. 15 У СОЛОМ'ЯНСЬКОМУ РАЙОНІ"</t>
  </si>
  <si>
    <t>Зміна назви:"РЕКОНСТРУКЦІЯ СТАДІОНУ ВЕЧІРНЬОЇ (ЗМІННОЇ) ШКОЛИ №3 М.КИЄВА НА ВУЛ.УШИНСЬКОГО,15 У СОЛОМ'ЯНСЬКОМУ РАЙОНІ"'</t>
  </si>
  <si>
    <t>на огашення заборгованості:" РЕКОНСТРУКЦIЯ З ДОБУДОВОЮ СЕРЕДНЬОЇ ЗАГАЛЬНООСВIТНЬОЇ ШКОЛИ № 22 НА ПРОСП.ВIДРАДНОМУ, 36-В У СОЛОМ'ЯНСЬКОМУ РАЙОНI М.КИЄВА"</t>
  </si>
  <si>
    <t>Шевченківська районна в місті Києві  державна адміністрація</t>
  </si>
  <si>
    <t>4910160</t>
  </si>
  <si>
    <t>4911010</t>
  </si>
  <si>
    <t>на погашення кредиторської заборгованості 2023 року по капітальному ремонту найпростіших укриттів  ДНЗ №541</t>
  </si>
  <si>
    <t>4911021</t>
  </si>
  <si>
    <t>4911023</t>
  </si>
  <si>
    <t>4911031</t>
  </si>
  <si>
    <t>4911070</t>
  </si>
  <si>
    <t>4911080</t>
  </si>
  <si>
    <t>4911210</t>
  </si>
  <si>
    <t>4911291</t>
  </si>
  <si>
    <t>4911292</t>
  </si>
  <si>
    <t>4913140</t>
  </si>
  <si>
    <t>на погашення кредиторської заборгованості 2023 року по капітальному ремонту закладів молодіжної політики</t>
  </si>
  <si>
    <t>4916011</t>
  </si>
  <si>
    <t>4917375</t>
  </si>
  <si>
    <t>на проведення к/р покрівлі та заміни вікон житлових будинків пошкоджених внаслідок збройної агресії російської федерації</t>
  </si>
  <si>
    <t>Разом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</si>
</sst>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2"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9"/>
      <name val="MS Sans Serif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EB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F8F2D8"/>
        <bgColor indexed="64"/>
      </patternFill>
    </fill>
    <fill>
      <patternFill patternType="solid">
        <fgColor rgb="FFFBF9E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rgb="FFCCC085"/>
      </left>
      <right style="medium">
        <color rgb="FFCCC085"/>
      </right>
      <top style="medium">
        <color rgb="FFCCC085"/>
      </top>
      <bottom style="medium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 style="thin">
        <color rgb="FFCCC085"/>
      </right>
      <top/>
      <bottom/>
    </border>
    <border>
      <left style="thin">
        <color rgb="FFCCC085"/>
      </left>
      <right style="thin">
        <color rgb="FFCCC085"/>
      </right>
      <top/>
      <bottom style="thin">
        <color rgb="FFCCC085"/>
      </bottom>
    </border>
    <border>
      <left style="thin">
        <color rgb="FFCCC085"/>
      </left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>
      <alignment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indent="1"/>
    </xf>
    <xf numFmtId="0" fontId="19" fillId="0" borderId="0" xfId="0" applyNumberFormat="1" applyFont="1" applyAlignment="1">
      <alignment horizontal="center" vertical="top"/>
    </xf>
    <xf numFmtId="0" fontId="18" fillId="0" borderId="0" xfId="0" applyFont="1" applyAlignment="1">
      <alignment/>
    </xf>
    <xf numFmtId="0" fontId="20" fillId="0" borderId="0" xfId="0" applyNumberFormat="1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horizontal="left" vertical="center" indent="1"/>
    </xf>
    <xf numFmtId="0" fontId="18" fillId="0" borderId="0" xfId="0" applyFont="1" applyAlignment="1">
      <alignment vertical="center"/>
    </xf>
    <xf numFmtId="0" fontId="20" fillId="4" borderId="11" xfId="0" applyNumberFormat="1" applyFont="1" applyFill="1" applyBorder="1" applyAlignment="1">
      <alignment horizontal="center" vertical="center"/>
    </xf>
    <xf numFmtId="0" fontId="20" fillId="4" borderId="14" xfId="0" applyNumberFormat="1" applyFont="1" applyFill="1" applyBorder="1" applyAlignment="1">
      <alignment horizontal="center" vertical="center"/>
    </xf>
    <xf numFmtId="0" fontId="20" fillId="4" borderId="12" xfId="0" applyNumberFormat="1" applyFont="1" applyFill="1" applyBorder="1" applyAlignment="1">
      <alignment horizontal="center" vertical="center"/>
    </xf>
    <xf numFmtId="3" fontId="21" fillId="4" borderId="12" xfId="0" applyNumberFormat="1" applyFont="1" applyFill="1" applyBorder="1" applyAlignment="1">
      <alignment vertical="center"/>
    </xf>
    <xf numFmtId="3" fontId="18" fillId="4" borderId="11" xfId="0" applyNumberFormat="1" applyFont="1" applyFill="1" applyBorder="1" applyAlignment="1">
      <alignment vertical="center"/>
    </xf>
    <xf numFmtId="3" fontId="18" fillId="4" borderId="11" xfId="0" applyNumberFormat="1" applyFont="1" applyFill="1" applyBorder="1" applyAlignment="1">
      <alignment horizontal="left" vertical="center" indent="1"/>
    </xf>
    <xf numFmtId="0" fontId="20" fillId="4" borderId="0" xfId="0" applyFont="1" applyFill="1" applyAlignment="1">
      <alignment vertical="center"/>
    </xf>
    <xf numFmtId="0" fontId="20" fillId="0" borderId="11" xfId="0" applyNumberFormat="1" applyFont="1" applyBorder="1" applyAlignment="1">
      <alignment horizontal="left" vertical="center" wrapText="1"/>
    </xf>
    <xf numFmtId="0" fontId="20" fillId="0" borderId="14" xfId="0" applyNumberFormat="1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11" xfId="0" applyNumberFormat="1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0" fontId="18" fillId="0" borderId="11" xfId="0" applyNumberFormat="1" applyFont="1" applyBorder="1" applyAlignment="1">
      <alignment horizontal="left" vertical="top" wrapText="1"/>
    </xf>
    <xf numFmtId="0" fontId="18" fillId="0" borderId="12" xfId="0" applyNumberFormat="1" applyFont="1" applyBorder="1" applyAlignment="1">
      <alignment horizontal="left" vertical="top" wrapText="1"/>
    </xf>
    <xf numFmtId="3" fontId="20" fillId="0" borderId="12" xfId="0" applyNumberFormat="1" applyFont="1" applyBorder="1" applyAlignment="1">
      <alignment vertical="center"/>
    </xf>
    <xf numFmtId="0" fontId="18" fillId="0" borderId="11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3" fontId="20" fillId="0" borderId="15" xfId="0" applyNumberFormat="1" applyFont="1" applyBorder="1" applyAlignment="1">
      <alignment vertical="center"/>
    </xf>
    <xf numFmtId="0" fontId="20" fillId="0" borderId="14" xfId="0" applyNumberFormat="1" applyFont="1" applyBorder="1" applyAlignment="1">
      <alignment horizontal="center" vertical="center" wrapText="1"/>
    </xf>
    <xf numFmtId="3" fontId="18" fillId="33" borderId="13" xfId="0" applyNumberFormat="1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 wrapText="1"/>
    </xf>
    <xf numFmtId="0" fontId="18" fillId="0" borderId="12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18" fillId="0" borderId="11" xfId="0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vertical="center"/>
    </xf>
    <xf numFmtId="0" fontId="18" fillId="0" borderId="11" xfId="0" applyNumberFormat="1" applyFont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wrapText="1"/>
    </xf>
    <xf numFmtId="0" fontId="21" fillId="0" borderId="12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0" fontId="22" fillId="0" borderId="11" xfId="0" applyNumberFormat="1" applyFont="1" applyBorder="1" applyAlignment="1">
      <alignment horizontal="left" wrapText="1"/>
    </xf>
    <xf numFmtId="0" fontId="22" fillId="0" borderId="12" xfId="0" applyNumberFormat="1" applyFont="1" applyBorder="1" applyAlignment="1">
      <alignment horizontal="left" wrapText="1"/>
    </xf>
    <xf numFmtId="0" fontId="22" fillId="0" borderId="13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left" vertical="center" indent="1"/>
    </xf>
    <xf numFmtId="0" fontId="18" fillId="0" borderId="0" xfId="0" applyFont="1" applyAlignment="1">
      <alignment vertical="center"/>
    </xf>
    <xf numFmtId="0" fontId="21" fillId="4" borderId="11" xfId="0" applyNumberFormat="1" applyFont="1" applyFill="1" applyBorder="1" applyAlignment="1">
      <alignment horizontal="center" vertical="center" wrapText="1"/>
    </xf>
    <xf numFmtId="0" fontId="21" fillId="4" borderId="14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3" fontId="22" fillId="4" borderId="11" xfId="0" applyNumberFormat="1" applyFont="1" applyFill="1" applyBorder="1" applyAlignment="1">
      <alignment vertical="center"/>
    </xf>
    <xf numFmtId="3" fontId="22" fillId="4" borderId="11" xfId="0" applyNumberFormat="1" applyFont="1" applyFill="1" applyBorder="1" applyAlignment="1">
      <alignment horizontal="left" vertical="center" indent="1"/>
    </xf>
    <xf numFmtId="0" fontId="21" fillId="0" borderId="11" xfId="0" applyNumberFormat="1" applyFont="1" applyBorder="1" applyAlignment="1">
      <alignment wrapText="1"/>
    </xf>
    <xf numFmtId="0" fontId="21" fillId="0" borderId="12" xfId="0" applyNumberFormat="1" applyFont="1" applyBorder="1" applyAlignment="1">
      <alignment wrapText="1"/>
    </xf>
    <xf numFmtId="0" fontId="22" fillId="33" borderId="11" xfId="0" applyNumberFormat="1" applyFont="1" applyFill="1" applyBorder="1" applyAlignment="1">
      <alignment horizontal="left" vertical="center" wrapText="1"/>
    </xf>
    <xf numFmtId="0" fontId="22" fillId="33" borderId="12" xfId="0" applyNumberFormat="1" applyFont="1" applyFill="1" applyBorder="1" applyAlignment="1">
      <alignment horizontal="left" vertical="center" wrapText="1"/>
    </xf>
    <xf numFmtId="0" fontId="22" fillId="33" borderId="13" xfId="0" applyNumberFormat="1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vertical="center"/>
    </xf>
    <xf numFmtId="3" fontId="22" fillId="33" borderId="11" xfId="0" applyNumberFormat="1" applyFont="1" applyFill="1" applyBorder="1" applyAlignment="1">
      <alignment vertical="center"/>
    </xf>
    <xf numFmtId="0" fontId="22" fillId="0" borderId="11" xfId="0" applyNumberFormat="1" applyFont="1" applyBorder="1" applyAlignment="1">
      <alignment horizontal="center" wrapText="1"/>
    </xf>
    <xf numFmtId="0" fontId="22" fillId="0" borderId="12" xfId="0" applyNumberFormat="1" applyFont="1" applyBorder="1" applyAlignment="1">
      <alignment horizont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center"/>
    </xf>
    <xf numFmtId="0" fontId="22" fillId="0" borderId="11" xfId="0" applyNumberFormat="1" applyFont="1" applyBorder="1" applyAlignment="1">
      <alignment horizontal="left" vertical="center" wrapText="1"/>
    </xf>
    <xf numFmtId="0" fontId="22" fillId="0" borderId="12" xfId="0" applyNumberFormat="1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center" vertical="center"/>
    </xf>
    <xf numFmtId="0" fontId="21" fillId="4" borderId="11" xfId="0" applyNumberFormat="1" applyFont="1" applyFill="1" applyBorder="1" applyAlignment="1">
      <alignment horizontal="center" vertical="center"/>
    </xf>
    <xf numFmtId="0" fontId="21" fillId="4" borderId="12" xfId="0" applyNumberFormat="1" applyFont="1" applyFill="1" applyBorder="1" applyAlignment="1">
      <alignment horizontal="center" vertical="center"/>
    </xf>
    <xf numFmtId="0" fontId="22" fillId="4" borderId="13" xfId="0" applyNumberFormat="1" applyFont="1" applyFill="1" applyBorder="1" applyAlignment="1">
      <alignment horizontal="center" vertical="center"/>
    </xf>
    <xf numFmtId="3" fontId="21" fillId="4" borderId="11" xfId="0" applyNumberFormat="1" applyFont="1" applyFill="1" applyBorder="1" applyAlignment="1">
      <alignment vertical="center"/>
    </xf>
    <xf numFmtId="3" fontId="22" fillId="4" borderId="16" xfId="0" applyNumberFormat="1" applyFont="1" applyFill="1" applyBorder="1" applyAlignment="1">
      <alignment vertical="center"/>
    </xf>
    <xf numFmtId="3" fontId="22" fillId="4" borderId="16" xfId="0" applyNumberFormat="1" applyFont="1" applyFill="1" applyBorder="1" applyAlignment="1">
      <alignment horizontal="left" vertical="center" indent="1"/>
    </xf>
    <xf numFmtId="0" fontId="18" fillId="4" borderId="0" xfId="0" applyFont="1" applyFill="1" applyAlignment="1">
      <alignment vertical="center"/>
    </xf>
    <xf numFmtId="0" fontId="21" fillId="34" borderId="17" xfId="0" applyNumberFormat="1" applyFont="1" applyFill="1" applyBorder="1" applyAlignment="1">
      <alignment horizontal="center" vertical="center"/>
    </xf>
    <xf numFmtId="0" fontId="21" fillId="34" borderId="18" xfId="0" applyNumberFormat="1" applyFont="1" applyFill="1" applyBorder="1" applyAlignment="1">
      <alignment horizontal="center" vertical="center"/>
    </xf>
    <xf numFmtId="0" fontId="21" fillId="34" borderId="19" xfId="0" applyNumberFormat="1" applyFont="1" applyFill="1" applyBorder="1" applyAlignment="1">
      <alignment horizontal="center" vertical="center"/>
    </xf>
    <xf numFmtId="4" fontId="22" fillId="35" borderId="20" xfId="0" applyNumberFormat="1" applyFont="1" applyFill="1" applyBorder="1" applyAlignment="1">
      <alignment horizontal="right" vertical="top" wrapText="1"/>
    </xf>
    <xf numFmtId="0" fontId="21" fillId="34" borderId="17" xfId="0" applyNumberFormat="1" applyFont="1" applyFill="1" applyBorder="1" applyAlignment="1">
      <alignment vertical="center"/>
    </xf>
    <xf numFmtId="0" fontId="21" fillId="34" borderId="17" xfId="0" applyNumberFormat="1" applyFont="1" applyFill="1" applyBorder="1" applyAlignment="1">
      <alignment horizontal="left" vertical="center" indent="1"/>
    </xf>
    <xf numFmtId="0" fontId="20" fillId="34" borderId="0" xfId="0" applyFont="1" applyFill="1" applyAlignment="1">
      <alignment vertical="center"/>
    </xf>
    <xf numFmtId="0" fontId="22" fillId="35" borderId="21" xfId="0" applyFont="1" applyFill="1" applyBorder="1" applyAlignment="1">
      <alignment horizontal="left" vertical="top"/>
    </xf>
    <xf numFmtId="3" fontId="22" fillId="35" borderId="21" xfId="0" applyNumberFormat="1" applyFont="1" applyFill="1" applyBorder="1" applyAlignment="1">
      <alignment horizontal="right" vertical="top"/>
    </xf>
    <xf numFmtId="3" fontId="22" fillId="35" borderId="21" xfId="0" applyNumberFormat="1" applyFont="1" applyFill="1" applyBorder="1" applyAlignment="1">
      <alignment horizontal="right" vertical="top"/>
    </xf>
    <xf numFmtId="0" fontId="22" fillId="35" borderId="21" xfId="0" applyFont="1" applyFill="1" applyBorder="1" applyAlignment="1">
      <alignment horizontal="left" vertical="top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6" borderId="21" xfId="0" applyFont="1" applyFill="1" applyBorder="1" applyAlignment="1">
      <alignment horizontal="left" vertical="top" wrapText="1"/>
    </xf>
    <xf numFmtId="3" fontId="22" fillId="36" borderId="21" xfId="0" applyNumberFormat="1" applyFont="1" applyFill="1" applyBorder="1" applyAlignment="1">
      <alignment horizontal="right" vertical="top"/>
    </xf>
    <xf numFmtId="0" fontId="22" fillId="36" borderId="25" xfId="0" applyFont="1" applyFill="1" applyBorder="1" applyAlignment="1">
      <alignment horizontal="right" vertical="top"/>
    </xf>
    <xf numFmtId="0" fontId="22" fillId="36" borderId="26" xfId="0" applyFont="1" applyFill="1" applyBorder="1" applyAlignment="1">
      <alignment horizontal="right" vertical="top"/>
    </xf>
    <xf numFmtId="0" fontId="22" fillId="36" borderId="21" xfId="0" applyFont="1" applyFill="1" applyBorder="1" applyAlignment="1">
      <alignment horizontal="left" vertical="top"/>
    </xf>
    <xf numFmtId="0" fontId="22" fillId="37" borderId="25" xfId="0" applyFont="1" applyFill="1" applyBorder="1" applyAlignment="1">
      <alignment horizontal="left" vertical="top" wrapText="1" indent="2"/>
    </xf>
    <xf numFmtId="0" fontId="22" fillId="37" borderId="26" xfId="0" applyFont="1" applyFill="1" applyBorder="1" applyAlignment="1">
      <alignment horizontal="left" vertical="top" wrapText="1" indent="2"/>
    </xf>
    <xf numFmtId="0" fontId="22" fillId="37" borderId="21" xfId="0" applyFont="1" applyFill="1" applyBorder="1" applyAlignment="1">
      <alignment horizontal="left" vertical="top" wrapText="1"/>
    </xf>
    <xf numFmtId="3" fontId="22" fillId="37" borderId="21" xfId="0" applyNumberFormat="1" applyFont="1" applyFill="1" applyBorder="1" applyAlignment="1">
      <alignment horizontal="right" vertical="top"/>
    </xf>
    <xf numFmtId="0" fontId="22" fillId="37" borderId="25" xfId="0" applyFont="1" applyFill="1" applyBorder="1" applyAlignment="1">
      <alignment horizontal="right" vertical="top"/>
    </xf>
    <xf numFmtId="0" fontId="22" fillId="37" borderId="26" xfId="0" applyFont="1" applyFill="1" applyBorder="1" applyAlignment="1">
      <alignment horizontal="right" vertical="top"/>
    </xf>
    <xf numFmtId="0" fontId="22" fillId="37" borderId="21" xfId="0" applyFont="1" applyFill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22" fillId="0" borderId="21" xfId="0" applyFont="1" applyBorder="1" applyAlignment="1">
      <alignment horizontal="left" vertical="top"/>
    </xf>
    <xf numFmtId="3" fontId="22" fillId="0" borderId="21" xfId="0" applyNumberFormat="1" applyFont="1" applyBorder="1" applyAlignment="1">
      <alignment horizontal="right" vertical="top"/>
    </xf>
    <xf numFmtId="0" fontId="22" fillId="0" borderId="25" xfId="0" applyFont="1" applyBorder="1" applyAlignment="1">
      <alignment horizontal="right" vertical="top"/>
    </xf>
    <xf numFmtId="0" fontId="22" fillId="0" borderId="26" xfId="0" applyFont="1" applyBorder="1" applyAlignment="1">
      <alignment horizontal="right" vertical="top"/>
    </xf>
    <xf numFmtId="0" fontId="22" fillId="0" borderId="21" xfId="0" applyFont="1" applyBorder="1" applyAlignment="1">
      <alignment horizontal="left" vertical="top" wrapText="1" indent="4"/>
    </xf>
    <xf numFmtId="3" fontId="22" fillId="36" borderId="21" xfId="0" applyNumberFormat="1" applyFont="1" applyFill="1" applyBorder="1" applyAlignment="1">
      <alignment horizontal="right" vertical="top"/>
    </xf>
    <xf numFmtId="3" fontId="22" fillId="37" borderId="21" xfId="0" applyNumberFormat="1" applyFont="1" applyFill="1" applyBorder="1" applyAlignment="1">
      <alignment horizontal="right" vertical="top"/>
    </xf>
    <xf numFmtId="0" fontId="22" fillId="0" borderId="21" xfId="0" applyFont="1" applyBorder="1" applyAlignment="1">
      <alignment horizontal="right" vertical="top"/>
    </xf>
    <xf numFmtId="3" fontId="22" fillId="0" borderId="21" xfId="0" applyNumberFormat="1" applyFont="1" applyBorder="1" applyAlignment="1">
      <alignment horizontal="right" vertical="top"/>
    </xf>
    <xf numFmtId="0" fontId="22" fillId="37" borderId="21" xfId="0" applyFont="1" applyFill="1" applyBorder="1" applyAlignment="1">
      <alignment horizontal="right" vertical="top"/>
    </xf>
    <xf numFmtId="1" fontId="22" fillId="0" borderId="21" xfId="0" applyNumberFormat="1" applyFont="1" applyBorder="1" applyAlignment="1">
      <alignment horizontal="right" vertical="top"/>
    </xf>
    <xf numFmtId="3" fontId="22" fillId="35" borderId="25" xfId="0" applyNumberFormat="1" applyFont="1" applyFill="1" applyBorder="1" applyAlignment="1">
      <alignment horizontal="right" vertical="top"/>
    </xf>
    <xf numFmtId="3" fontId="22" fillId="35" borderId="26" xfId="0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12\!!!!\&#1041;&#1102;&#1076;&#1078;&#1077;&#1090;&#1085;&#1080;&#1081;%20&#1074;&#1110;&#1076;&#1076;&#1110;&#1083;\MARINA\&#1041;&#1070;&#1044;&#1046;&#1045;&#1058;%202024\2024%20&#1047;&#1052;&#1030;&#1053;&#1048;\&#1047;&#1052;&#1030;&#1053;&#1048;_3_2024\&#1087;&#1088;&#1086;&#1087;&#1086;&#1079;&#1080;&#1094;ii_&#1076;&#1086;_&#1047;&#1052;I&#1053;_3_&#1073;&#1077;&#1088;&#1077;&#1079;&#1077;&#1085;&#1100;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ЗМІНИ 2024 березень"/>
      <sheetName val="3 ЗМІНИ 2024 березень (бф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28"/>
  <sheetViews>
    <sheetView tabSelected="1" zoomScale="80" zoomScaleNormal="80" zoomScaleSheetLayoutView="80" workbookViewId="0" topLeftCell="A48">
      <selection activeCell="B81" sqref="B81"/>
    </sheetView>
  </sheetViews>
  <sheetFormatPr defaultColWidth="22.83203125" defaultRowHeight="11.25" outlineLevelRow="2"/>
  <cols>
    <col min="1" max="1" width="26.83203125" style="1" customWidth="1"/>
    <col min="2" max="2" width="33.5" style="1" customWidth="1"/>
    <col min="3" max="3" width="22.83203125" style="2" customWidth="1"/>
    <col min="4" max="4" width="23" style="3" customWidth="1"/>
    <col min="5" max="5" width="21.66015625" style="3" customWidth="1"/>
    <col min="6" max="6" width="35.33203125" style="140" hidden="1" customWidth="1"/>
    <col min="7" max="7" width="114.83203125" style="5" customWidth="1"/>
    <col min="8" max="16384" width="22.83203125" style="7" customWidth="1"/>
  </cols>
  <sheetData>
    <row r="1" spans="3:7" s="1" customFormat="1" ht="18" customHeight="1">
      <c r="C1" s="2"/>
      <c r="D1" s="3"/>
      <c r="E1" s="3"/>
      <c r="F1" s="4" t="s">
        <v>0</v>
      </c>
      <c r="G1" s="5" t="s">
        <v>0</v>
      </c>
    </row>
    <row r="2" spans="1:7" ht="21.75" customHeight="1">
      <c r="A2" s="6" t="s">
        <v>1</v>
      </c>
      <c r="B2" s="6"/>
      <c r="C2" s="6"/>
      <c r="D2" s="6"/>
      <c r="E2" s="6"/>
      <c r="F2" s="6"/>
      <c r="G2" s="6"/>
    </row>
    <row r="3" spans="1:7" ht="12.75">
      <c r="A3" s="8" t="s">
        <v>2</v>
      </c>
      <c r="B3" s="8"/>
      <c r="C3" s="8"/>
      <c r="D3" s="8"/>
      <c r="E3" s="8"/>
      <c r="F3" s="8"/>
      <c r="G3" s="8"/>
    </row>
    <row r="4" spans="1:7" ht="12.75">
      <c r="A4" s="9"/>
      <c r="B4" s="9"/>
      <c r="C4" s="9"/>
      <c r="D4" s="9"/>
      <c r="E4" s="9"/>
      <c r="F4" s="9"/>
      <c r="G4" s="9"/>
    </row>
    <row r="5" spans="1:7" s="17" customFormat="1" ht="27" customHeight="1">
      <c r="A5" s="10" t="s">
        <v>3</v>
      </c>
      <c r="B5" s="11"/>
      <c r="C5" s="12" t="s">
        <v>4</v>
      </c>
      <c r="D5" s="13" t="s">
        <v>5</v>
      </c>
      <c r="E5" s="14" t="s">
        <v>6</v>
      </c>
      <c r="F5" s="15"/>
      <c r="G5" s="16" t="s">
        <v>7</v>
      </c>
    </row>
    <row r="6" spans="1:7" s="24" customFormat="1" ht="17.25" customHeight="1">
      <c r="A6" s="18" t="s">
        <v>8</v>
      </c>
      <c r="B6" s="19"/>
      <c r="C6" s="20"/>
      <c r="D6" s="21">
        <f>D7+D12+D25</f>
        <v>3390383100</v>
      </c>
      <c r="E6" s="21">
        <f>E7+E12+E25</f>
        <v>110891844</v>
      </c>
      <c r="F6" s="22"/>
      <c r="G6" s="23" t="s">
        <v>9</v>
      </c>
    </row>
    <row r="7" spans="1:7" s="29" customFormat="1" ht="18.75" customHeight="1">
      <c r="A7" s="25" t="s">
        <v>10</v>
      </c>
      <c r="B7" s="26"/>
      <c r="C7" s="27"/>
      <c r="D7" s="28">
        <f>SUM(D8:D11)</f>
        <v>383100</v>
      </c>
      <c r="E7" s="28">
        <f>SUM(E8:E11)</f>
        <v>0</v>
      </c>
      <c r="F7" s="15"/>
      <c r="G7" s="16" t="s">
        <v>9</v>
      </c>
    </row>
    <row r="8" spans="1:7" s="29" customFormat="1" ht="18" customHeight="1">
      <c r="A8" s="30" t="s">
        <v>11</v>
      </c>
      <c r="B8" s="31"/>
      <c r="C8" s="12">
        <v>41033900</v>
      </c>
      <c r="D8" s="32">
        <f>-2704000</f>
        <v>-2704000</v>
      </c>
      <c r="E8" s="33"/>
      <c r="F8" s="15"/>
      <c r="G8" s="16" t="s">
        <v>12</v>
      </c>
    </row>
    <row r="9" spans="1:7" s="29" customFormat="1" ht="41.25" customHeight="1">
      <c r="A9" s="34" t="s">
        <v>13</v>
      </c>
      <c r="B9" s="35"/>
      <c r="C9" s="12">
        <v>41032900</v>
      </c>
      <c r="D9" s="32">
        <f>3087100</f>
        <v>3087100</v>
      </c>
      <c r="E9" s="33"/>
      <c r="F9" s="15"/>
      <c r="G9" s="16" t="s">
        <v>14</v>
      </c>
    </row>
    <row r="10" spans="1:7" s="17" customFormat="1" ht="12.75" hidden="1">
      <c r="A10" s="34"/>
      <c r="B10" s="35"/>
      <c r="C10" s="12"/>
      <c r="D10" s="36"/>
      <c r="E10" s="15"/>
      <c r="F10" s="15"/>
      <c r="G10" s="16" t="s">
        <v>9</v>
      </c>
    </row>
    <row r="11" spans="1:7" s="17" customFormat="1" ht="21.75" customHeight="1" hidden="1">
      <c r="A11" s="37"/>
      <c r="B11" s="38"/>
      <c r="C11" s="12"/>
      <c r="D11" s="39"/>
      <c r="E11" s="15"/>
      <c r="F11" s="15"/>
      <c r="G11" s="16"/>
    </row>
    <row r="12" spans="1:7" s="29" customFormat="1" ht="21.75" customHeight="1">
      <c r="A12" s="25" t="s">
        <v>15</v>
      </c>
      <c r="B12" s="26"/>
      <c r="C12" s="27"/>
      <c r="D12" s="28">
        <f>SUM(D13:D24)</f>
        <v>0</v>
      </c>
      <c r="E12" s="28">
        <f>SUM(E13:E24)</f>
        <v>55891844</v>
      </c>
      <c r="F12" s="28"/>
      <c r="G12" s="16" t="s">
        <v>16</v>
      </c>
    </row>
    <row r="13" spans="1:7" s="29" customFormat="1" ht="17.25" customHeight="1" hidden="1">
      <c r="A13" s="30" t="s">
        <v>17</v>
      </c>
      <c r="B13" s="31"/>
      <c r="C13" s="40"/>
      <c r="D13" s="41"/>
      <c r="E13" s="42"/>
      <c r="F13" s="15"/>
      <c r="G13" s="16" t="s">
        <v>16</v>
      </c>
    </row>
    <row r="14" spans="1:7" s="29" customFormat="1" ht="31.5" customHeight="1">
      <c r="A14" s="43" t="s">
        <v>18</v>
      </c>
      <c r="B14" s="44"/>
      <c r="C14" s="45">
        <v>25010000</v>
      </c>
      <c r="D14" s="46"/>
      <c r="E14" s="32">
        <f>55891844</f>
        <v>55891844</v>
      </c>
      <c r="F14" s="32"/>
      <c r="G14" s="16" t="s">
        <v>16</v>
      </c>
    </row>
    <row r="15" spans="1:7" s="29" customFormat="1" ht="21.75" customHeight="1" hidden="1">
      <c r="A15" s="43"/>
      <c r="B15" s="44"/>
      <c r="C15" s="45"/>
      <c r="D15" s="46"/>
      <c r="E15" s="32"/>
      <c r="F15" s="32"/>
      <c r="G15" s="16"/>
    </row>
    <row r="16" spans="1:7" s="29" customFormat="1" ht="21.75" customHeight="1" hidden="1">
      <c r="A16" s="43"/>
      <c r="B16" s="44"/>
      <c r="C16" s="45"/>
      <c r="D16" s="46"/>
      <c r="E16" s="47"/>
      <c r="F16" s="15"/>
      <c r="G16" s="16"/>
    </row>
    <row r="17" spans="1:7" s="17" customFormat="1" ht="32.25" customHeight="1" hidden="1">
      <c r="A17" s="43"/>
      <c r="B17" s="44"/>
      <c r="C17" s="45"/>
      <c r="D17" s="46"/>
      <c r="E17" s="47"/>
      <c r="F17" s="15"/>
      <c r="G17" s="16"/>
    </row>
    <row r="18" spans="1:7" s="29" customFormat="1" ht="21.75" customHeight="1" hidden="1">
      <c r="A18" s="43"/>
      <c r="B18" s="44"/>
      <c r="C18" s="45"/>
      <c r="D18" s="46"/>
      <c r="E18" s="47"/>
      <c r="F18" s="15"/>
      <c r="G18" s="16"/>
    </row>
    <row r="19" spans="1:7" s="29" customFormat="1" ht="28.5" customHeight="1" hidden="1">
      <c r="A19" s="48"/>
      <c r="B19" s="44"/>
      <c r="C19" s="45"/>
      <c r="D19" s="46"/>
      <c r="E19" s="47"/>
      <c r="F19" s="15"/>
      <c r="G19" s="16"/>
    </row>
    <row r="20" spans="1:7" s="17" customFormat="1" ht="27" customHeight="1" hidden="1">
      <c r="A20" s="48"/>
      <c r="B20" s="44"/>
      <c r="C20" s="45"/>
      <c r="D20" s="46"/>
      <c r="E20" s="47"/>
      <c r="F20" s="15"/>
      <c r="G20" s="16"/>
    </row>
    <row r="21" spans="1:7" s="29" customFormat="1" ht="44.25" customHeight="1" hidden="1">
      <c r="A21" s="48"/>
      <c r="B21" s="44"/>
      <c r="C21" s="45"/>
      <c r="D21" s="46"/>
      <c r="E21" s="47"/>
      <c r="F21" s="15"/>
      <c r="G21" s="16"/>
    </row>
    <row r="22" spans="1:7" s="29" customFormat="1" ht="44.25" customHeight="1" hidden="1">
      <c r="A22" s="48"/>
      <c r="B22" s="44"/>
      <c r="C22" s="45"/>
      <c r="D22" s="46"/>
      <c r="E22" s="47"/>
      <c r="F22" s="15"/>
      <c r="G22" s="16"/>
    </row>
    <row r="23" spans="1:7" s="29" customFormat="1" ht="57.75" customHeight="1" hidden="1">
      <c r="A23" s="48"/>
      <c r="B23" s="44"/>
      <c r="C23" s="45"/>
      <c r="D23" s="46"/>
      <c r="E23" s="47"/>
      <c r="F23" s="15"/>
      <c r="G23" s="16"/>
    </row>
    <row r="24" spans="1:7" s="17" customFormat="1" ht="3" customHeight="1">
      <c r="A24" s="30"/>
      <c r="B24" s="31"/>
      <c r="C24" s="45"/>
      <c r="D24" s="49"/>
      <c r="E24" s="15"/>
      <c r="F24" s="15"/>
      <c r="G24" s="16"/>
    </row>
    <row r="25" spans="1:7" s="29" customFormat="1" ht="17.25" customHeight="1">
      <c r="A25" s="25" t="s">
        <v>19</v>
      </c>
      <c r="B25" s="26"/>
      <c r="C25" s="27"/>
      <c r="D25" s="28">
        <f>SUM(D26:D29)</f>
        <v>3390000000</v>
      </c>
      <c r="E25" s="28">
        <f>SUM(E26:E29)</f>
        <v>55000000</v>
      </c>
      <c r="F25" s="15"/>
      <c r="G25" s="16" t="s">
        <v>16</v>
      </c>
    </row>
    <row r="26" spans="1:7" s="29" customFormat="1" ht="17.25" customHeight="1">
      <c r="A26" s="30" t="s">
        <v>20</v>
      </c>
      <c r="B26" s="31"/>
      <c r="C26" s="50">
        <v>10000000</v>
      </c>
      <c r="D26" s="32">
        <f>3390000000</f>
        <v>3390000000</v>
      </c>
      <c r="E26" s="32"/>
      <c r="F26" s="15"/>
      <c r="G26" s="16" t="s">
        <v>16</v>
      </c>
    </row>
    <row r="27" spans="1:7" s="29" customFormat="1" ht="21.75" customHeight="1">
      <c r="A27" s="43" t="s">
        <v>21</v>
      </c>
      <c r="B27" s="44"/>
      <c r="C27" s="45">
        <v>31030000</v>
      </c>
      <c r="D27" s="32"/>
      <c r="E27" s="32">
        <f>55000000</f>
        <v>55000000</v>
      </c>
      <c r="F27" s="15"/>
      <c r="G27" s="16" t="s">
        <v>16</v>
      </c>
    </row>
    <row r="28" spans="1:7" s="29" customFormat="1" ht="21.75" customHeight="1" hidden="1">
      <c r="A28" s="43" t="s">
        <v>22</v>
      </c>
      <c r="B28" s="44"/>
      <c r="C28" s="45"/>
      <c r="D28" s="46"/>
      <c r="E28" s="47"/>
      <c r="F28" s="15"/>
      <c r="G28" s="16" t="s">
        <v>16</v>
      </c>
    </row>
    <row r="29" spans="1:7" s="17" customFormat="1" ht="21.75" customHeight="1" hidden="1">
      <c r="A29" s="43" t="s">
        <v>23</v>
      </c>
      <c r="B29" s="44"/>
      <c r="C29" s="45"/>
      <c r="D29" s="46"/>
      <c r="E29" s="47"/>
      <c r="F29" s="15"/>
      <c r="G29" s="16" t="s">
        <v>16</v>
      </c>
    </row>
    <row r="30" spans="1:7" s="24" customFormat="1" ht="15" customHeight="1">
      <c r="A30" s="51" t="s">
        <v>24</v>
      </c>
      <c r="B30" s="51"/>
      <c r="C30" s="51"/>
      <c r="D30" s="21">
        <f>D31+D33</f>
        <v>-25860965</v>
      </c>
      <c r="E30" s="21">
        <f>E31+E33</f>
        <v>0</v>
      </c>
      <c r="F30" s="22"/>
      <c r="G30" s="23" t="s">
        <v>25</v>
      </c>
    </row>
    <row r="31" spans="1:7" s="17" customFormat="1" ht="42" customHeight="1" hidden="1">
      <c r="A31" s="52" t="s">
        <v>26</v>
      </c>
      <c r="B31" s="53"/>
      <c r="C31" s="54">
        <v>8861</v>
      </c>
      <c r="D31" s="36">
        <f>SUM(D32)</f>
        <v>0</v>
      </c>
      <c r="E31" s="36">
        <f>SUM(E32)</f>
        <v>0</v>
      </c>
      <c r="F31" s="15"/>
      <c r="G31" s="16" t="s">
        <v>25</v>
      </c>
    </row>
    <row r="32" spans="1:7" s="17" customFormat="1" ht="8.25" customHeight="1" hidden="1">
      <c r="A32" s="37"/>
      <c r="B32" s="38"/>
      <c r="C32" s="54"/>
      <c r="D32" s="36"/>
      <c r="E32" s="36"/>
      <c r="F32" s="55"/>
      <c r="G32" s="16"/>
    </row>
    <row r="33" spans="1:7" s="61" customFormat="1" ht="39.75" customHeight="1">
      <c r="A33" s="56" t="s">
        <v>27</v>
      </c>
      <c r="B33" s="57"/>
      <c r="C33" s="58"/>
      <c r="D33" s="28">
        <f>SUM(D34:D38)</f>
        <v>-25860965</v>
      </c>
      <c r="E33" s="28">
        <f>SUM(E34:E38)</f>
        <v>0</v>
      </c>
      <c r="F33" s="59"/>
      <c r="G33" s="60" t="s">
        <v>25</v>
      </c>
    </row>
    <row r="34" spans="1:7" s="67" customFormat="1" ht="42" customHeight="1">
      <c r="A34" s="62" t="s">
        <v>28</v>
      </c>
      <c r="B34" s="63"/>
      <c r="C34" s="64">
        <v>8862</v>
      </c>
      <c r="D34" s="32">
        <f>-10102165</f>
        <v>-10102165</v>
      </c>
      <c r="E34" s="65"/>
      <c r="F34" s="65"/>
      <c r="G34" s="66" t="s">
        <v>25</v>
      </c>
    </row>
    <row r="35" spans="1:7" s="67" customFormat="1" ht="33" customHeight="1">
      <c r="A35" s="62" t="s">
        <v>29</v>
      </c>
      <c r="B35" s="63"/>
      <c r="C35" s="64">
        <v>8854</v>
      </c>
      <c r="D35" s="32">
        <f>-15758800</f>
        <v>-15758800</v>
      </c>
      <c r="E35" s="32"/>
      <c r="F35" s="65"/>
      <c r="G35" s="66" t="s">
        <v>25</v>
      </c>
    </row>
    <row r="36" spans="1:7" s="67" customFormat="1" ht="26.25" customHeight="1" hidden="1">
      <c r="A36" s="62"/>
      <c r="B36" s="63"/>
      <c r="C36" s="64"/>
      <c r="D36" s="32"/>
      <c r="E36" s="65"/>
      <c r="F36" s="65"/>
      <c r="G36" s="66" t="s">
        <v>25</v>
      </c>
    </row>
    <row r="37" spans="1:7" s="67" customFormat="1" ht="26.25" customHeight="1" hidden="1">
      <c r="A37" s="62"/>
      <c r="B37" s="63"/>
      <c r="C37" s="64"/>
      <c r="D37" s="32"/>
      <c r="E37" s="65"/>
      <c r="F37" s="65"/>
      <c r="G37" s="66" t="s">
        <v>25</v>
      </c>
    </row>
    <row r="38" spans="1:7" s="67" customFormat="1" ht="26.25" customHeight="1" hidden="1">
      <c r="A38" s="62"/>
      <c r="B38" s="63"/>
      <c r="C38" s="64"/>
      <c r="D38" s="32"/>
      <c r="E38" s="65"/>
      <c r="F38" s="65"/>
      <c r="G38" s="66" t="s">
        <v>25</v>
      </c>
    </row>
    <row r="39" spans="1:7" s="24" customFormat="1" ht="15.75" customHeight="1">
      <c r="A39" s="68" t="s">
        <v>30</v>
      </c>
      <c r="B39" s="69"/>
      <c r="C39" s="70"/>
      <c r="D39" s="21">
        <f>D44+D60+D40</f>
        <v>-1301690458</v>
      </c>
      <c r="E39" s="21">
        <f>E40+E44+E60</f>
        <v>3117409389</v>
      </c>
      <c r="F39" s="71"/>
      <c r="G39" s="72" t="s">
        <v>31</v>
      </c>
    </row>
    <row r="40" spans="1:7" s="29" customFormat="1" ht="17.25" customHeight="1">
      <c r="A40" s="73" t="s">
        <v>32</v>
      </c>
      <c r="B40" s="74"/>
      <c r="C40" s="58">
        <v>400000</v>
      </c>
      <c r="D40" s="59">
        <f>D41+D42+D43</f>
        <v>0</v>
      </c>
      <c r="E40" s="59">
        <f>E41+E42+E43</f>
        <v>-4151592659</v>
      </c>
      <c r="F40" s="65"/>
      <c r="G40" s="66" t="s">
        <v>31</v>
      </c>
    </row>
    <row r="41" spans="1:7" s="17" customFormat="1" ht="21.75" customHeight="1">
      <c r="A41" s="75" t="s">
        <v>33</v>
      </c>
      <c r="B41" s="76"/>
      <c r="C41" s="77" t="s">
        <v>34</v>
      </c>
      <c r="D41" s="78"/>
      <c r="E41" s="79">
        <v>-2151592659</v>
      </c>
      <c r="F41" s="65"/>
      <c r="G41" s="66" t="s">
        <v>31</v>
      </c>
    </row>
    <row r="42" spans="1:7" s="17" customFormat="1" ht="21" customHeight="1">
      <c r="A42" s="75" t="s">
        <v>35</v>
      </c>
      <c r="B42" s="76"/>
      <c r="C42" s="64" t="s">
        <v>36</v>
      </c>
      <c r="D42" s="28"/>
      <c r="E42" s="65">
        <f>-2000000000</f>
        <v>-2000000000</v>
      </c>
      <c r="F42" s="65"/>
      <c r="G42" s="66" t="s">
        <v>31</v>
      </c>
    </row>
    <row r="43" spans="1:7" s="17" customFormat="1" ht="17.25" customHeight="1" hidden="1">
      <c r="A43" s="80"/>
      <c r="B43" s="81"/>
      <c r="C43" s="64"/>
      <c r="D43" s="28"/>
      <c r="E43" s="65"/>
      <c r="F43" s="65"/>
      <c r="G43" s="66" t="s">
        <v>31</v>
      </c>
    </row>
    <row r="44" spans="1:7" s="29" customFormat="1" ht="20.25" customHeight="1">
      <c r="A44" s="82" t="s">
        <v>37</v>
      </c>
      <c r="B44" s="83"/>
      <c r="C44" s="84">
        <v>602100</v>
      </c>
      <c r="D44" s="85">
        <f>SUM(D45:D59)</f>
        <v>3754009298</v>
      </c>
      <c r="E44" s="85">
        <f>SUM(E45:E59)</f>
        <v>2213302292</v>
      </c>
      <c r="F44" s="65"/>
      <c r="G44" s="66" t="s">
        <v>31</v>
      </c>
    </row>
    <row r="45" spans="1:7" s="67" customFormat="1" ht="17.25" customHeight="1">
      <c r="A45" s="86" t="s">
        <v>38</v>
      </c>
      <c r="B45" s="87"/>
      <c r="C45" s="88">
        <v>602100</v>
      </c>
      <c r="D45" s="89">
        <f>21210912+3719451054</f>
        <v>3740661966</v>
      </c>
      <c r="E45" s="90"/>
      <c r="F45" s="65"/>
      <c r="G45" s="66" t="s">
        <v>31</v>
      </c>
    </row>
    <row r="46" spans="1:7" s="67" customFormat="1" ht="17.25" customHeight="1">
      <c r="A46" s="86" t="s">
        <v>39</v>
      </c>
      <c r="B46" s="87"/>
      <c r="C46" s="88">
        <v>602100</v>
      </c>
      <c r="D46" s="89">
        <v>2181811</v>
      </c>
      <c r="E46" s="90">
        <v>201844282</v>
      </c>
      <c r="F46" s="91"/>
      <c r="G46" s="66" t="s">
        <v>31</v>
      </c>
    </row>
    <row r="47" spans="1:7" s="67" customFormat="1" ht="32.25" customHeight="1">
      <c r="A47" s="86" t="s">
        <v>40</v>
      </c>
      <c r="B47" s="87"/>
      <c r="C47" s="88">
        <v>602100</v>
      </c>
      <c r="D47" s="89">
        <v>11165521</v>
      </c>
      <c r="E47" s="90"/>
      <c r="F47" s="91"/>
      <c r="G47" s="66" t="s">
        <v>31</v>
      </c>
    </row>
    <row r="48" spans="1:7" s="67" customFormat="1" ht="18.75" customHeight="1">
      <c r="A48" s="86" t="s">
        <v>41</v>
      </c>
      <c r="B48" s="87"/>
      <c r="C48" s="88">
        <v>602100</v>
      </c>
      <c r="D48" s="89"/>
      <c r="E48" s="90">
        <v>89417120</v>
      </c>
      <c r="F48" s="91"/>
      <c r="G48" s="66" t="s">
        <v>31</v>
      </c>
    </row>
    <row r="49" spans="1:7" s="67" customFormat="1" ht="15" customHeight="1">
      <c r="A49" s="86" t="s">
        <v>42</v>
      </c>
      <c r="B49" s="87"/>
      <c r="C49" s="88">
        <v>602100</v>
      </c>
      <c r="D49" s="89"/>
      <c r="E49" s="90">
        <v>48621118</v>
      </c>
      <c r="F49" s="91"/>
      <c r="G49" s="66" t="s">
        <v>31</v>
      </c>
    </row>
    <row r="50" spans="1:7" s="29" customFormat="1" ht="16.5" customHeight="1">
      <c r="A50" s="86" t="s">
        <v>43</v>
      </c>
      <c r="B50" s="87"/>
      <c r="C50" s="88">
        <v>602100</v>
      </c>
      <c r="D50" s="89"/>
      <c r="E50" s="90">
        <f>93794935+1670715697</f>
        <v>1764510632</v>
      </c>
      <c r="F50" s="91"/>
      <c r="G50" s="66" t="s">
        <v>31</v>
      </c>
    </row>
    <row r="51" spans="1:7" s="29" customFormat="1" ht="19.5" customHeight="1">
      <c r="A51" s="86" t="s">
        <v>44</v>
      </c>
      <c r="B51" s="87"/>
      <c r="C51" s="88">
        <v>602100</v>
      </c>
      <c r="D51" s="89"/>
      <c r="E51" s="90">
        <v>142179</v>
      </c>
      <c r="F51" s="91"/>
      <c r="G51" s="66" t="s">
        <v>31</v>
      </c>
    </row>
    <row r="52" spans="1:7" s="29" customFormat="1" ht="26.25" customHeight="1">
      <c r="A52" s="86" t="s">
        <v>45</v>
      </c>
      <c r="B52" s="87"/>
      <c r="C52" s="88">
        <v>602100</v>
      </c>
      <c r="D52" s="89"/>
      <c r="E52" s="90">
        <v>1185260</v>
      </c>
      <c r="F52" s="91"/>
      <c r="G52" s="66" t="s">
        <v>31</v>
      </c>
    </row>
    <row r="53" spans="1:7" s="29" customFormat="1" ht="20.25" customHeight="1">
      <c r="A53" s="86" t="s">
        <v>46</v>
      </c>
      <c r="B53" s="87"/>
      <c r="C53" s="88">
        <v>602100</v>
      </c>
      <c r="D53" s="89"/>
      <c r="E53" s="90">
        <v>4837737</v>
      </c>
      <c r="F53" s="91"/>
      <c r="G53" s="66" t="s">
        <v>31</v>
      </c>
    </row>
    <row r="54" spans="1:7" s="29" customFormat="1" ht="20.25" customHeight="1">
      <c r="A54" s="86" t="s">
        <v>47</v>
      </c>
      <c r="B54" s="87"/>
      <c r="C54" s="88">
        <v>602100</v>
      </c>
      <c r="D54" s="89"/>
      <c r="E54" s="90">
        <v>641</v>
      </c>
      <c r="F54" s="91"/>
      <c r="G54" s="66" t="s">
        <v>31</v>
      </c>
    </row>
    <row r="55" spans="1:7" s="29" customFormat="1" ht="26.25" customHeight="1">
      <c r="A55" s="86" t="s">
        <v>48</v>
      </c>
      <c r="B55" s="87"/>
      <c r="C55" s="88">
        <v>602100</v>
      </c>
      <c r="D55" s="89"/>
      <c r="E55" s="90">
        <v>1203350</v>
      </c>
      <c r="F55" s="91"/>
      <c r="G55" s="66" t="s">
        <v>31</v>
      </c>
    </row>
    <row r="56" spans="1:7" s="29" customFormat="1" ht="29.25" customHeight="1">
      <c r="A56" s="86" t="s">
        <v>49</v>
      </c>
      <c r="B56" s="87"/>
      <c r="C56" s="88">
        <v>602100</v>
      </c>
      <c r="D56" s="89"/>
      <c r="E56" s="90">
        <v>2562702</v>
      </c>
      <c r="F56" s="91"/>
      <c r="G56" s="66" t="s">
        <v>31</v>
      </c>
    </row>
    <row r="57" spans="1:7" s="29" customFormat="1" ht="29.25" customHeight="1">
      <c r="A57" s="86" t="s">
        <v>50</v>
      </c>
      <c r="B57" s="87"/>
      <c r="C57" s="88">
        <v>602100</v>
      </c>
      <c r="D57" s="89"/>
      <c r="E57" s="90">
        <v>97085393</v>
      </c>
      <c r="F57" s="91"/>
      <c r="G57" s="66" t="s">
        <v>31</v>
      </c>
    </row>
    <row r="58" spans="1:7" s="29" customFormat="1" ht="29.25" customHeight="1">
      <c r="A58" s="86" t="s">
        <v>51</v>
      </c>
      <c r="B58" s="87"/>
      <c r="C58" s="88">
        <v>602100</v>
      </c>
      <c r="D58" s="89"/>
      <c r="E58" s="90">
        <f>1891878</f>
        <v>1891878</v>
      </c>
      <c r="F58" s="91"/>
      <c r="G58" s="66" t="s">
        <v>31</v>
      </c>
    </row>
    <row r="59" spans="1:7" s="17" customFormat="1" ht="3.75" customHeight="1">
      <c r="A59" s="62"/>
      <c r="B59" s="63"/>
      <c r="C59" s="64"/>
      <c r="D59" s="28"/>
      <c r="E59" s="65"/>
      <c r="F59" s="91"/>
      <c r="G59" s="66"/>
    </row>
    <row r="60" spans="1:7" s="29" customFormat="1" ht="20.25" customHeight="1">
      <c r="A60" s="82" t="s">
        <v>52</v>
      </c>
      <c r="B60" s="83"/>
      <c r="C60" s="58">
        <v>602400</v>
      </c>
      <c r="D60" s="28">
        <f>D61+D62</f>
        <v>-5055699756</v>
      </c>
      <c r="E60" s="59">
        <f>E61+E62</f>
        <v>5055699756</v>
      </c>
      <c r="F60" s="91"/>
      <c r="G60" s="66" t="s">
        <v>31</v>
      </c>
    </row>
    <row r="61" spans="1:7" s="17" customFormat="1" ht="31.5" customHeight="1">
      <c r="A61" s="62" t="s">
        <v>53</v>
      </c>
      <c r="B61" s="63"/>
      <c r="C61" s="64">
        <v>602400</v>
      </c>
      <c r="D61" s="32">
        <v>0</v>
      </c>
      <c r="E61" s="65">
        <v>0</v>
      </c>
      <c r="F61" s="91"/>
      <c r="G61" s="66" t="s">
        <v>31</v>
      </c>
    </row>
    <row r="62" spans="1:7" s="17" customFormat="1" ht="17.25" customHeight="1">
      <c r="A62" s="62" t="s">
        <v>54</v>
      </c>
      <c r="B62" s="63"/>
      <c r="C62" s="64">
        <v>602400</v>
      </c>
      <c r="D62" s="32">
        <v>-5055699756</v>
      </c>
      <c r="E62" s="65">
        <v>5055699756</v>
      </c>
      <c r="F62" s="91"/>
      <c r="G62" s="66" t="s">
        <v>31</v>
      </c>
    </row>
    <row r="63" spans="1:7" s="98" customFormat="1" ht="24" customHeight="1" thickBot="1">
      <c r="A63" s="92" t="s">
        <v>55</v>
      </c>
      <c r="B63" s="93"/>
      <c r="C63" s="94"/>
      <c r="D63" s="21">
        <f>D39-D30+D6-D64</f>
        <v>0</v>
      </c>
      <c r="E63" s="95">
        <f>E39+E30+E6-E64</f>
        <v>0</v>
      </c>
      <c r="F63" s="96"/>
      <c r="G63" s="97"/>
    </row>
    <row r="64" spans="1:7" s="105" customFormat="1" ht="19.5" customHeight="1" thickBot="1">
      <c r="A64" s="99" t="s">
        <v>56</v>
      </c>
      <c r="B64" s="100"/>
      <c r="C64" s="101"/>
      <c r="D64" s="102">
        <v>2114553607</v>
      </c>
      <c r="E64" s="102">
        <v>3228301233</v>
      </c>
      <c r="F64" s="103"/>
      <c r="G64" s="104" t="s">
        <v>57</v>
      </c>
    </row>
    <row r="65" spans="1:7" ht="3" customHeight="1">
      <c r="A65" s="106"/>
      <c r="B65" s="106"/>
      <c r="C65" s="106"/>
      <c r="D65" s="107"/>
      <c r="E65" s="108"/>
      <c r="F65" s="108"/>
      <c r="G65" s="109"/>
    </row>
    <row r="66" spans="1:7" ht="12.75" customHeight="1">
      <c r="A66" s="110" t="s">
        <v>58</v>
      </c>
      <c r="B66" s="110"/>
      <c r="C66" s="110" t="s">
        <v>59</v>
      </c>
      <c r="D66" s="110" t="s">
        <v>60</v>
      </c>
      <c r="E66" s="110" t="s">
        <v>61</v>
      </c>
      <c r="F66" s="110"/>
      <c r="G66" s="110" t="s">
        <v>62</v>
      </c>
    </row>
    <row r="67" spans="1:7" ht="12.75" customHeight="1">
      <c r="A67" s="111"/>
      <c r="B67" s="111"/>
      <c r="C67" s="111"/>
      <c r="D67" s="111"/>
      <c r="E67" s="111"/>
      <c r="F67" s="111"/>
      <c r="G67" s="111"/>
    </row>
    <row r="68" spans="1:7" ht="12.75" customHeight="1">
      <c r="A68" s="112"/>
      <c r="B68" s="112"/>
      <c r="C68" s="112"/>
      <c r="D68" s="112"/>
      <c r="E68" s="112"/>
      <c r="F68" s="112"/>
      <c r="G68" s="112"/>
    </row>
    <row r="69" spans="1:7" ht="25.5" customHeight="1">
      <c r="A69" s="113" t="s">
        <v>63</v>
      </c>
      <c r="B69" s="113"/>
      <c r="C69" s="113"/>
      <c r="D69" s="114">
        <v>27000000</v>
      </c>
      <c r="E69" s="115"/>
      <c r="F69" s="116"/>
      <c r="G69" s="117"/>
    </row>
    <row r="70" spans="1:7" ht="12.75" customHeight="1" outlineLevel="1">
      <c r="A70" s="118"/>
      <c r="B70" s="119"/>
      <c r="C70" s="120" t="s">
        <v>64</v>
      </c>
      <c r="D70" s="121">
        <v>27000000</v>
      </c>
      <c r="E70" s="122"/>
      <c r="F70" s="123"/>
      <c r="G70" s="124"/>
    </row>
    <row r="71" spans="1:7" ht="12.75" customHeight="1" outlineLevel="2">
      <c r="A71" s="125"/>
      <c r="B71" s="126"/>
      <c r="C71" s="127"/>
      <c r="D71" s="128">
        <v>27000000</v>
      </c>
      <c r="E71" s="129"/>
      <c r="F71" s="130"/>
      <c r="G71" s="131" t="s">
        <v>65</v>
      </c>
    </row>
    <row r="72" spans="1:7" ht="25.5" customHeight="1">
      <c r="A72" s="113" t="s">
        <v>66</v>
      </c>
      <c r="B72" s="113"/>
      <c r="C72" s="113"/>
      <c r="D72" s="114">
        <v>100127566</v>
      </c>
      <c r="E72" s="132">
        <v>17762000</v>
      </c>
      <c r="F72" s="132"/>
      <c r="G72" s="117"/>
    </row>
    <row r="73" spans="1:7" ht="12.75" customHeight="1" outlineLevel="1">
      <c r="A73" s="118"/>
      <c r="B73" s="119"/>
      <c r="C73" s="120" t="s">
        <v>67</v>
      </c>
      <c r="D73" s="121">
        <v>52316894</v>
      </c>
      <c r="E73" s="133">
        <v>962000</v>
      </c>
      <c r="F73" s="133"/>
      <c r="G73" s="124"/>
    </row>
    <row r="74" spans="1:7" ht="12.75" customHeight="1" outlineLevel="2">
      <c r="A74" s="125"/>
      <c r="B74" s="126"/>
      <c r="C74" s="127"/>
      <c r="D74" s="128">
        <v>52316894</v>
      </c>
      <c r="E74" s="129"/>
      <c r="F74" s="130"/>
      <c r="G74" s="131" t="s">
        <v>65</v>
      </c>
    </row>
    <row r="75" spans="1:7" ht="12.75" customHeight="1" outlineLevel="2">
      <c r="A75" s="125"/>
      <c r="B75" s="126"/>
      <c r="C75" s="127"/>
      <c r="D75" s="134"/>
      <c r="E75" s="135">
        <v>962000</v>
      </c>
      <c r="F75" s="135"/>
      <c r="G75" s="131" t="s">
        <v>68</v>
      </c>
    </row>
    <row r="76" spans="1:7" ht="12.75" customHeight="1" outlineLevel="1">
      <c r="A76" s="118"/>
      <c r="B76" s="119"/>
      <c r="C76" s="120" t="s">
        <v>69</v>
      </c>
      <c r="D76" s="121">
        <v>42992100</v>
      </c>
      <c r="E76" s="122"/>
      <c r="F76" s="123"/>
      <c r="G76" s="124"/>
    </row>
    <row r="77" spans="1:7" ht="12.75" customHeight="1" outlineLevel="2">
      <c r="A77" s="125"/>
      <c r="B77" s="126"/>
      <c r="C77" s="127"/>
      <c r="D77" s="128">
        <v>6000000</v>
      </c>
      <c r="E77" s="129"/>
      <c r="F77" s="130"/>
      <c r="G77" s="131" t="s">
        <v>70</v>
      </c>
    </row>
    <row r="78" spans="1:7" ht="25.5" customHeight="1" outlineLevel="2">
      <c r="A78" s="125"/>
      <c r="B78" s="126"/>
      <c r="C78" s="127"/>
      <c r="D78" s="128">
        <v>18000000</v>
      </c>
      <c r="E78" s="129"/>
      <c r="F78" s="130"/>
      <c r="G78" s="131" t="s">
        <v>71</v>
      </c>
    </row>
    <row r="79" spans="1:7" ht="25.5" customHeight="1" outlineLevel="2">
      <c r="A79" s="125"/>
      <c r="B79" s="126"/>
      <c r="C79" s="127"/>
      <c r="D79" s="128">
        <v>18992100</v>
      </c>
      <c r="E79" s="129"/>
      <c r="F79" s="130"/>
      <c r="G79" s="131" t="s">
        <v>72</v>
      </c>
    </row>
    <row r="80" spans="1:7" ht="12.75" customHeight="1" outlineLevel="1">
      <c r="A80" s="118"/>
      <c r="B80" s="119"/>
      <c r="C80" s="120" t="s">
        <v>73</v>
      </c>
      <c r="D80" s="136"/>
      <c r="E80" s="133">
        <v>16800000</v>
      </c>
      <c r="F80" s="133"/>
      <c r="G80" s="124"/>
    </row>
    <row r="81" spans="1:7" ht="25.5" customHeight="1" outlineLevel="2">
      <c r="A81" s="125"/>
      <c r="B81" s="126"/>
      <c r="C81" s="127"/>
      <c r="D81" s="134"/>
      <c r="E81" s="135">
        <v>16800000</v>
      </c>
      <c r="F81" s="135"/>
      <c r="G81" s="131" t="s">
        <v>74</v>
      </c>
    </row>
    <row r="82" spans="1:7" ht="12.75" customHeight="1" outlineLevel="1">
      <c r="A82" s="118"/>
      <c r="B82" s="119"/>
      <c r="C82" s="120" t="s">
        <v>75</v>
      </c>
      <c r="D82" s="121">
        <v>339000</v>
      </c>
      <c r="E82" s="122"/>
      <c r="F82" s="123"/>
      <c r="G82" s="124"/>
    </row>
    <row r="83" spans="1:7" ht="12.75" customHeight="1" outlineLevel="2">
      <c r="A83" s="125"/>
      <c r="B83" s="126"/>
      <c r="C83" s="127"/>
      <c r="D83" s="128">
        <v>339000</v>
      </c>
      <c r="E83" s="129"/>
      <c r="F83" s="130"/>
      <c r="G83" s="131" t="s">
        <v>76</v>
      </c>
    </row>
    <row r="84" spans="1:7" ht="12.75" customHeight="1" outlineLevel="1">
      <c r="A84" s="118"/>
      <c r="B84" s="119"/>
      <c r="C84" s="120" t="s">
        <v>77</v>
      </c>
      <c r="D84" s="121">
        <v>4479572</v>
      </c>
      <c r="E84" s="122"/>
      <c r="F84" s="123"/>
      <c r="G84" s="124"/>
    </row>
    <row r="85" spans="1:7" ht="12.75" customHeight="1" outlineLevel="2">
      <c r="A85" s="125"/>
      <c r="B85" s="126"/>
      <c r="C85" s="127"/>
      <c r="D85" s="128">
        <v>4479572</v>
      </c>
      <c r="E85" s="129"/>
      <c r="F85" s="130"/>
      <c r="G85" s="131" t="s">
        <v>65</v>
      </c>
    </row>
    <row r="86" spans="1:7" ht="37.5" customHeight="1">
      <c r="A86" s="113" t="s">
        <v>78</v>
      </c>
      <c r="B86" s="113"/>
      <c r="C86" s="113"/>
      <c r="D86" s="114">
        <v>21563253</v>
      </c>
      <c r="E86" s="132">
        <v>57790315</v>
      </c>
      <c r="F86" s="132"/>
      <c r="G86" s="117"/>
    </row>
    <row r="87" spans="1:7" ht="12.75" customHeight="1" outlineLevel="1">
      <c r="A87" s="118"/>
      <c r="B87" s="119"/>
      <c r="C87" s="120" t="s">
        <v>79</v>
      </c>
      <c r="D87" s="121">
        <v>15660371</v>
      </c>
      <c r="E87" s="122"/>
      <c r="F87" s="123"/>
      <c r="G87" s="124"/>
    </row>
    <row r="88" spans="1:7" ht="12.75" customHeight="1" outlineLevel="2">
      <c r="A88" s="125"/>
      <c r="B88" s="126"/>
      <c r="C88" s="127"/>
      <c r="D88" s="128">
        <v>15660371</v>
      </c>
      <c r="E88" s="129"/>
      <c r="F88" s="130"/>
      <c r="G88" s="131" t="s">
        <v>65</v>
      </c>
    </row>
    <row r="89" spans="1:7" ht="12.75" customHeight="1" outlineLevel="1">
      <c r="A89" s="118"/>
      <c r="B89" s="119"/>
      <c r="C89" s="120" t="s">
        <v>80</v>
      </c>
      <c r="D89" s="121">
        <v>202882</v>
      </c>
      <c r="E89" s="122"/>
      <c r="F89" s="123"/>
      <c r="G89" s="124"/>
    </row>
    <row r="90" spans="1:7" ht="12.75" customHeight="1" outlineLevel="2">
      <c r="A90" s="125"/>
      <c r="B90" s="126"/>
      <c r="C90" s="127"/>
      <c r="D90" s="128">
        <v>202882</v>
      </c>
      <c r="E90" s="129"/>
      <c r="F90" s="130"/>
      <c r="G90" s="131" t="s">
        <v>81</v>
      </c>
    </row>
    <row r="91" spans="1:7" ht="12.75" customHeight="1" outlineLevel="1">
      <c r="A91" s="118"/>
      <c r="B91" s="119"/>
      <c r="C91" s="120" t="s">
        <v>82</v>
      </c>
      <c r="D91" s="121">
        <v>5700000</v>
      </c>
      <c r="E91" s="122"/>
      <c r="F91" s="123"/>
      <c r="G91" s="124"/>
    </row>
    <row r="92" spans="1:7" ht="12.75" customHeight="1" outlineLevel="2">
      <c r="A92" s="125"/>
      <c r="B92" s="126"/>
      <c r="C92" s="127"/>
      <c r="D92" s="128">
        <v>5700000</v>
      </c>
      <c r="E92" s="129"/>
      <c r="F92" s="130"/>
      <c r="G92" s="131" t="s">
        <v>83</v>
      </c>
    </row>
    <row r="93" spans="1:7" ht="12.75" customHeight="1" outlineLevel="1">
      <c r="A93" s="118"/>
      <c r="B93" s="119"/>
      <c r="C93" s="120" t="s">
        <v>84</v>
      </c>
      <c r="D93" s="136"/>
      <c r="E93" s="133">
        <v>3925900</v>
      </c>
      <c r="F93" s="133"/>
      <c r="G93" s="124"/>
    </row>
    <row r="94" spans="1:7" ht="25.5" customHeight="1" outlineLevel="2">
      <c r="A94" s="125"/>
      <c r="B94" s="126"/>
      <c r="C94" s="127"/>
      <c r="D94" s="134"/>
      <c r="E94" s="135">
        <v>3925900</v>
      </c>
      <c r="F94" s="135"/>
      <c r="G94" s="131" t="s">
        <v>85</v>
      </c>
    </row>
    <row r="95" spans="1:7" ht="12.75" customHeight="1" outlineLevel="1">
      <c r="A95" s="118"/>
      <c r="B95" s="119"/>
      <c r="C95" s="120" t="s">
        <v>86</v>
      </c>
      <c r="D95" s="136"/>
      <c r="E95" s="133">
        <v>18120700</v>
      </c>
      <c r="F95" s="133"/>
      <c r="G95" s="124"/>
    </row>
    <row r="96" spans="1:7" ht="25.5" customHeight="1" outlineLevel="2">
      <c r="A96" s="125"/>
      <c r="B96" s="126"/>
      <c r="C96" s="127"/>
      <c r="D96" s="134"/>
      <c r="E96" s="135">
        <v>18120700</v>
      </c>
      <c r="F96" s="135"/>
      <c r="G96" s="131" t="s">
        <v>87</v>
      </c>
    </row>
    <row r="97" spans="1:7" ht="12.75" customHeight="1" outlineLevel="1">
      <c r="A97" s="118"/>
      <c r="B97" s="119"/>
      <c r="C97" s="120" t="s">
        <v>88</v>
      </c>
      <c r="D97" s="136"/>
      <c r="E97" s="133">
        <v>35743715</v>
      </c>
      <c r="F97" s="133"/>
      <c r="G97" s="124"/>
    </row>
    <row r="98" spans="1:7" ht="63" customHeight="1" outlineLevel="2">
      <c r="A98" s="125"/>
      <c r="B98" s="126"/>
      <c r="C98" s="127"/>
      <c r="D98" s="134"/>
      <c r="E98" s="135">
        <v>15120407</v>
      </c>
      <c r="F98" s="135"/>
      <c r="G98" s="131" t="s">
        <v>89</v>
      </c>
    </row>
    <row r="99" spans="1:7" ht="51" customHeight="1" outlineLevel="2">
      <c r="A99" s="125"/>
      <c r="B99" s="126"/>
      <c r="C99" s="127"/>
      <c r="D99" s="134"/>
      <c r="E99" s="135">
        <v>10670723</v>
      </c>
      <c r="F99" s="135"/>
      <c r="G99" s="131" t="s">
        <v>90</v>
      </c>
    </row>
    <row r="100" spans="1:7" ht="51" customHeight="1" outlineLevel="2">
      <c r="A100" s="125"/>
      <c r="B100" s="126"/>
      <c r="C100" s="127"/>
      <c r="D100" s="134"/>
      <c r="E100" s="135">
        <v>9952585</v>
      </c>
      <c r="F100" s="135"/>
      <c r="G100" s="131" t="s">
        <v>91</v>
      </c>
    </row>
    <row r="101" spans="1:7" ht="63" customHeight="1" outlineLevel="2">
      <c r="A101" s="125"/>
      <c r="B101" s="126"/>
      <c r="C101" s="127"/>
      <c r="D101" s="134"/>
      <c r="E101" s="135">
        <v>50393428</v>
      </c>
      <c r="F101" s="135"/>
      <c r="G101" s="131" t="s">
        <v>92</v>
      </c>
    </row>
    <row r="102" spans="1:7" ht="63" customHeight="1" outlineLevel="2">
      <c r="A102" s="125"/>
      <c r="B102" s="126"/>
      <c r="C102" s="127"/>
      <c r="D102" s="134"/>
      <c r="E102" s="135">
        <v>-50393428</v>
      </c>
      <c r="F102" s="135"/>
      <c r="G102" s="131" t="s">
        <v>93</v>
      </c>
    </row>
    <row r="103" spans="1:7" ht="51" customHeight="1" outlineLevel="2">
      <c r="A103" s="125"/>
      <c r="B103" s="126"/>
      <c r="C103" s="127"/>
      <c r="D103" s="134"/>
      <c r="E103" s="135">
        <v>25376019</v>
      </c>
      <c r="F103" s="135"/>
      <c r="G103" s="131" t="s">
        <v>94</v>
      </c>
    </row>
    <row r="104" spans="1:7" ht="51" customHeight="1" outlineLevel="2">
      <c r="A104" s="125"/>
      <c r="B104" s="126"/>
      <c r="C104" s="127"/>
      <c r="D104" s="134"/>
      <c r="E104" s="135">
        <v>21221953</v>
      </c>
      <c r="F104" s="135"/>
      <c r="G104" s="131" t="s">
        <v>95</v>
      </c>
    </row>
    <row r="105" spans="1:7" ht="51" customHeight="1" outlineLevel="2">
      <c r="A105" s="125"/>
      <c r="B105" s="126"/>
      <c r="C105" s="127"/>
      <c r="D105" s="134"/>
      <c r="E105" s="135">
        <v>-25376019</v>
      </c>
      <c r="F105" s="135"/>
      <c r="G105" s="131" t="s">
        <v>96</v>
      </c>
    </row>
    <row r="106" spans="1:7" ht="51" customHeight="1" outlineLevel="2">
      <c r="A106" s="125"/>
      <c r="B106" s="126"/>
      <c r="C106" s="127"/>
      <c r="D106" s="134"/>
      <c r="E106" s="135">
        <v>-21221953</v>
      </c>
      <c r="F106" s="135"/>
      <c r="G106" s="131" t="s">
        <v>97</v>
      </c>
    </row>
    <row r="107" spans="1:7" ht="37.5" customHeight="1">
      <c r="A107" s="113" t="s">
        <v>98</v>
      </c>
      <c r="B107" s="113"/>
      <c r="C107" s="113"/>
      <c r="D107" s="114">
        <v>15812908</v>
      </c>
      <c r="E107" s="132">
        <v>609808388</v>
      </c>
      <c r="F107" s="132"/>
      <c r="G107" s="117"/>
    </row>
    <row r="108" spans="1:7" ht="12.75" customHeight="1" outlineLevel="1">
      <c r="A108" s="118"/>
      <c r="B108" s="119"/>
      <c r="C108" s="120" t="s">
        <v>99</v>
      </c>
      <c r="D108" s="121">
        <v>15812908</v>
      </c>
      <c r="E108" s="122"/>
      <c r="F108" s="123"/>
      <c r="G108" s="124"/>
    </row>
    <row r="109" spans="1:7" ht="12.75" customHeight="1" outlineLevel="2">
      <c r="A109" s="125"/>
      <c r="B109" s="126"/>
      <c r="C109" s="127"/>
      <c r="D109" s="128">
        <v>15812908</v>
      </c>
      <c r="E109" s="129"/>
      <c r="F109" s="130"/>
      <c r="G109" s="131" t="s">
        <v>65</v>
      </c>
    </row>
    <row r="110" spans="1:7" ht="12.75" customHeight="1" outlineLevel="1">
      <c r="A110" s="118"/>
      <c r="B110" s="119"/>
      <c r="C110" s="120" t="s">
        <v>100</v>
      </c>
      <c r="D110" s="136"/>
      <c r="E110" s="133">
        <v>62630760</v>
      </c>
      <c r="F110" s="133"/>
      <c r="G110" s="124"/>
    </row>
    <row r="111" spans="1:7" ht="12.75" customHeight="1" outlineLevel="2">
      <c r="A111" s="125"/>
      <c r="B111" s="126"/>
      <c r="C111" s="127"/>
      <c r="D111" s="134"/>
      <c r="E111" s="135">
        <v>62630760</v>
      </c>
      <c r="F111" s="135"/>
      <c r="G111" s="131" t="s">
        <v>101</v>
      </c>
    </row>
    <row r="112" spans="1:7" ht="12.75" customHeight="1" outlineLevel="1">
      <c r="A112" s="118"/>
      <c r="B112" s="119"/>
      <c r="C112" s="120" t="s">
        <v>102</v>
      </c>
      <c r="D112" s="136"/>
      <c r="E112" s="133">
        <v>414944867</v>
      </c>
      <c r="F112" s="133"/>
      <c r="G112" s="124"/>
    </row>
    <row r="113" spans="1:7" ht="12.75" customHeight="1" outlineLevel="2">
      <c r="A113" s="125"/>
      <c r="B113" s="126"/>
      <c r="C113" s="127"/>
      <c r="D113" s="134"/>
      <c r="E113" s="135">
        <v>414944867</v>
      </c>
      <c r="F113" s="135"/>
      <c r="G113" s="131" t="s">
        <v>103</v>
      </c>
    </row>
    <row r="114" spans="1:7" ht="12.75" customHeight="1" outlineLevel="1">
      <c r="A114" s="118"/>
      <c r="B114" s="119"/>
      <c r="C114" s="120" t="s">
        <v>104</v>
      </c>
      <c r="D114" s="136"/>
      <c r="E114" s="133">
        <v>9650478</v>
      </c>
      <c r="F114" s="133"/>
      <c r="G114" s="124"/>
    </row>
    <row r="115" spans="1:7" ht="12.75" customHeight="1" outlineLevel="2">
      <c r="A115" s="125"/>
      <c r="B115" s="126"/>
      <c r="C115" s="127"/>
      <c r="D115" s="134"/>
      <c r="E115" s="135">
        <v>9650478</v>
      </c>
      <c r="F115" s="135"/>
      <c r="G115" s="131" t="s">
        <v>105</v>
      </c>
    </row>
    <row r="116" spans="1:7" ht="12.75" customHeight="1" outlineLevel="1">
      <c r="A116" s="118"/>
      <c r="B116" s="119"/>
      <c r="C116" s="120" t="s">
        <v>106</v>
      </c>
      <c r="D116" s="136"/>
      <c r="E116" s="133">
        <v>8235525</v>
      </c>
      <c r="F116" s="133"/>
      <c r="G116" s="124"/>
    </row>
    <row r="117" spans="1:7" ht="12.75" customHeight="1" outlineLevel="2">
      <c r="A117" s="125"/>
      <c r="B117" s="126"/>
      <c r="C117" s="127"/>
      <c r="D117" s="134"/>
      <c r="E117" s="135">
        <v>8235525</v>
      </c>
      <c r="F117" s="135"/>
      <c r="G117" s="131" t="s">
        <v>105</v>
      </c>
    </row>
    <row r="118" spans="1:7" ht="12.75" customHeight="1" outlineLevel="1">
      <c r="A118" s="118"/>
      <c r="B118" s="119"/>
      <c r="C118" s="120" t="s">
        <v>107</v>
      </c>
      <c r="D118" s="136"/>
      <c r="E118" s="133">
        <v>4538370</v>
      </c>
      <c r="F118" s="133"/>
      <c r="G118" s="124"/>
    </row>
    <row r="119" spans="1:7" ht="12.75" customHeight="1" outlineLevel="2">
      <c r="A119" s="125"/>
      <c r="B119" s="126"/>
      <c r="C119" s="127"/>
      <c r="D119" s="134"/>
      <c r="E119" s="135">
        <v>4538370</v>
      </c>
      <c r="F119" s="135"/>
      <c r="G119" s="131" t="s">
        <v>105</v>
      </c>
    </row>
    <row r="120" spans="1:7" ht="12.75" customHeight="1" outlineLevel="1">
      <c r="A120" s="118"/>
      <c r="B120" s="119"/>
      <c r="C120" s="120" t="s">
        <v>108</v>
      </c>
      <c r="D120" s="136"/>
      <c r="E120" s="133">
        <v>64383136</v>
      </c>
      <c r="F120" s="133"/>
      <c r="G120" s="124"/>
    </row>
    <row r="121" spans="1:7" ht="12.75" customHeight="1" outlineLevel="2">
      <c r="A121" s="125"/>
      <c r="B121" s="126"/>
      <c r="C121" s="127"/>
      <c r="D121" s="134"/>
      <c r="E121" s="135">
        <v>64383136</v>
      </c>
      <c r="F121" s="135"/>
      <c r="G121" s="131" t="s">
        <v>109</v>
      </c>
    </row>
    <row r="122" spans="1:7" ht="12.75" customHeight="1" outlineLevel="1">
      <c r="A122" s="118"/>
      <c r="B122" s="119"/>
      <c r="C122" s="120" t="s">
        <v>110</v>
      </c>
      <c r="D122" s="136"/>
      <c r="E122" s="133">
        <v>7864000</v>
      </c>
      <c r="F122" s="133"/>
      <c r="G122" s="124"/>
    </row>
    <row r="123" spans="1:7" ht="37.5" customHeight="1" outlineLevel="2">
      <c r="A123" s="125"/>
      <c r="B123" s="126"/>
      <c r="C123" s="127"/>
      <c r="D123" s="134"/>
      <c r="E123" s="135">
        <v>7864000</v>
      </c>
      <c r="F123" s="135"/>
      <c r="G123" s="131" t="s">
        <v>111</v>
      </c>
    </row>
    <row r="124" spans="1:7" ht="37.5" customHeight="1" outlineLevel="2">
      <c r="A124" s="125"/>
      <c r="B124" s="126"/>
      <c r="C124" s="127"/>
      <c r="D124" s="134"/>
      <c r="E124" s="135">
        <v>-50000000</v>
      </c>
      <c r="F124" s="135"/>
      <c r="G124" s="131" t="s">
        <v>112</v>
      </c>
    </row>
    <row r="125" spans="1:7" ht="51" customHeight="1" outlineLevel="2">
      <c r="A125" s="125"/>
      <c r="B125" s="126"/>
      <c r="C125" s="127"/>
      <c r="D125" s="134"/>
      <c r="E125" s="135">
        <v>50000000</v>
      </c>
      <c r="F125" s="135"/>
      <c r="G125" s="131" t="s">
        <v>113</v>
      </c>
    </row>
    <row r="126" spans="1:7" ht="12.75" customHeight="1" outlineLevel="1">
      <c r="A126" s="118"/>
      <c r="B126" s="119"/>
      <c r="C126" s="120" t="s">
        <v>114</v>
      </c>
      <c r="D126" s="136"/>
      <c r="E126" s="133">
        <v>37561252</v>
      </c>
      <c r="F126" s="133"/>
      <c r="G126" s="124"/>
    </row>
    <row r="127" spans="1:7" ht="63" customHeight="1" outlineLevel="2">
      <c r="A127" s="125"/>
      <c r="B127" s="126"/>
      <c r="C127" s="127"/>
      <c r="D127" s="134"/>
      <c r="E127" s="135">
        <v>37561252</v>
      </c>
      <c r="F127" s="135"/>
      <c r="G127" s="131" t="s">
        <v>115</v>
      </c>
    </row>
    <row r="128" spans="1:7" ht="51" customHeight="1">
      <c r="A128" s="113" t="s">
        <v>116</v>
      </c>
      <c r="B128" s="113"/>
      <c r="C128" s="113"/>
      <c r="D128" s="114">
        <v>528571336</v>
      </c>
      <c r="E128" s="132">
        <v>71528181</v>
      </c>
      <c r="F128" s="132"/>
      <c r="G128" s="117"/>
    </row>
    <row r="129" spans="1:7" ht="12.75" customHeight="1" outlineLevel="1">
      <c r="A129" s="118"/>
      <c r="B129" s="119"/>
      <c r="C129" s="120" t="s">
        <v>117</v>
      </c>
      <c r="D129" s="121">
        <v>32352936</v>
      </c>
      <c r="E129" s="122"/>
      <c r="F129" s="123"/>
      <c r="G129" s="124"/>
    </row>
    <row r="130" spans="1:7" ht="12.75" customHeight="1" outlineLevel="2">
      <c r="A130" s="125"/>
      <c r="B130" s="126"/>
      <c r="C130" s="127"/>
      <c r="D130" s="128">
        <v>32352936</v>
      </c>
      <c r="E130" s="129"/>
      <c r="F130" s="130"/>
      <c r="G130" s="131" t="s">
        <v>65</v>
      </c>
    </row>
    <row r="131" spans="1:7" ht="12.75" customHeight="1" outlineLevel="1">
      <c r="A131" s="118"/>
      <c r="B131" s="119"/>
      <c r="C131" s="120" t="s">
        <v>118</v>
      </c>
      <c r="D131" s="136"/>
      <c r="E131" s="133">
        <v>585148</v>
      </c>
      <c r="F131" s="133"/>
      <c r="G131" s="124"/>
    </row>
    <row r="132" spans="1:7" ht="25.5" customHeight="1" outlineLevel="2">
      <c r="A132" s="125"/>
      <c r="B132" s="126"/>
      <c r="C132" s="127"/>
      <c r="D132" s="134"/>
      <c r="E132" s="135">
        <v>585148</v>
      </c>
      <c r="F132" s="135"/>
      <c r="G132" s="131" t="s">
        <v>119</v>
      </c>
    </row>
    <row r="133" spans="1:7" ht="12.75" customHeight="1" outlineLevel="1">
      <c r="A133" s="118"/>
      <c r="B133" s="119"/>
      <c r="C133" s="120" t="s">
        <v>120</v>
      </c>
      <c r="D133" s="136"/>
      <c r="E133" s="133">
        <v>21026200</v>
      </c>
      <c r="F133" s="133"/>
      <c r="G133" s="124"/>
    </row>
    <row r="134" spans="1:7" ht="25.5" customHeight="1" outlineLevel="2">
      <c r="A134" s="125"/>
      <c r="B134" s="126"/>
      <c r="C134" s="127"/>
      <c r="D134" s="134"/>
      <c r="E134" s="135">
        <v>21026200</v>
      </c>
      <c r="F134" s="135"/>
      <c r="G134" s="131" t="s">
        <v>121</v>
      </c>
    </row>
    <row r="135" spans="1:7" ht="12.75" customHeight="1" outlineLevel="1">
      <c r="A135" s="118"/>
      <c r="B135" s="119"/>
      <c r="C135" s="120" t="s">
        <v>122</v>
      </c>
      <c r="D135" s="121">
        <v>459390000</v>
      </c>
      <c r="E135" s="122"/>
      <c r="F135" s="123"/>
      <c r="G135" s="124"/>
    </row>
    <row r="136" spans="1:7" ht="25.5" customHeight="1" outlineLevel="2">
      <c r="A136" s="125"/>
      <c r="B136" s="126"/>
      <c r="C136" s="127"/>
      <c r="D136" s="128">
        <v>459390000</v>
      </c>
      <c r="E136" s="129"/>
      <c r="F136" s="130"/>
      <c r="G136" s="131" t="s">
        <v>123</v>
      </c>
    </row>
    <row r="137" spans="1:7" ht="12.75" customHeight="1" outlineLevel="1">
      <c r="A137" s="118"/>
      <c r="B137" s="119"/>
      <c r="C137" s="120" t="s">
        <v>124</v>
      </c>
      <c r="D137" s="121">
        <v>36828400</v>
      </c>
      <c r="E137" s="122"/>
      <c r="F137" s="123"/>
      <c r="G137" s="124"/>
    </row>
    <row r="138" spans="1:7" ht="25.5" customHeight="1" outlineLevel="2">
      <c r="A138" s="125"/>
      <c r="B138" s="126"/>
      <c r="C138" s="127"/>
      <c r="D138" s="134"/>
      <c r="E138" s="129"/>
      <c r="F138" s="130"/>
      <c r="G138" s="131" t="s">
        <v>125</v>
      </c>
    </row>
    <row r="139" spans="1:7" ht="12.75" customHeight="1" outlineLevel="2">
      <c r="A139" s="125"/>
      <c r="B139" s="126"/>
      <c r="C139" s="127"/>
      <c r="D139" s="128">
        <v>36809400</v>
      </c>
      <c r="E139" s="129"/>
      <c r="F139" s="130"/>
      <c r="G139" s="131" t="s">
        <v>126</v>
      </c>
    </row>
    <row r="140" spans="1:7" ht="25.5" customHeight="1" outlineLevel="2">
      <c r="A140" s="125"/>
      <c r="B140" s="126"/>
      <c r="C140" s="127"/>
      <c r="D140" s="128">
        <v>19000</v>
      </c>
      <c r="E140" s="129"/>
      <c r="F140" s="130"/>
      <c r="G140" s="131" t="s">
        <v>127</v>
      </c>
    </row>
    <row r="141" spans="1:7" ht="12.75" customHeight="1" outlineLevel="1">
      <c r="A141" s="118"/>
      <c r="B141" s="119"/>
      <c r="C141" s="120" t="s">
        <v>128</v>
      </c>
      <c r="D141" s="136"/>
      <c r="E141" s="133">
        <v>49916833</v>
      </c>
      <c r="F141" s="133"/>
      <c r="G141" s="124"/>
    </row>
    <row r="142" spans="1:7" ht="37.5" customHeight="1" outlineLevel="2">
      <c r="A142" s="125"/>
      <c r="B142" s="126"/>
      <c r="C142" s="127"/>
      <c r="D142" s="134"/>
      <c r="E142" s="135">
        <v>2676270</v>
      </c>
      <c r="F142" s="135"/>
      <c r="G142" s="131" t="s">
        <v>129</v>
      </c>
    </row>
    <row r="143" spans="1:7" ht="37.5" customHeight="1" outlineLevel="2">
      <c r="A143" s="125"/>
      <c r="B143" s="126"/>
      <c r="C143" s="127"/>
      <c r="D143" s="134"/>
      <c r="E143" s="135">
        <v>16533026</v>
      </c>
      <c r="F143" s="135"/>
      <c r="G143" s="131" t="s">
        <v>130</v>
      </c>
    </row>
    <row r="144" spans="1:7" ht="37.5" customHeight="1" outlineLevel="2">
      <c r="A144" s="125"/>
      <c r="B144" s="126"/>
      <c r="C144" s="127"/>
      <c r="D144" s="134"/>
      <c r="E144" s="135">
        <v>30707537</v>
      </c>
      <c r="F144" s="135"/>
      <c r="G144" s="131" t="s">
        <v>131</v>
      </c>
    </row>
    <row r="145" spans="1:7" ht="37.5" customHeight="1">
      <c r="A145" s="113" t="s">
        <v>132</v>
      </c>
      <c r="B145" s="113"/>
      <c r="C145" s="113"/>
      <c r="D145" s="114">
        <v>10602092</v>
      </c>
      <c r="E145" s="115"/>
      <c r="F145" s="116"/>
      <c r="G145" s="117"/>
    </row>
    <row r="146" spans="1:7" ht="12.75" customHeight="1" outlineLevel="1">
      <c r="A146" s="118"/>
      <c r="B146" s="119"/>
      <c r="C146" s="120" t="s">
        <v>133</v>
      </c>
      <c r="D146" s="121">
        <v>5415092</v>
      </c>
      <c r="E146" s="122"/>
      <c r="F146" s="123"/>
      <c r="G146" s="124"/>
    </row>
    <row r="147" spans="1:7" ht="12.75" customHeight="1" outlineLevel="2">
      <c r="A147" s="125"/>
      <c r="B147" s="126"/>
      <c r="C147" s="127"/>
      <c r="D147" s="128">
        <v>5415092</v>
      </c>
      <c r="E147" s="129"/>
      <c r="F147" s="130"/>
      <c r="G147" s="131" t="s">
        <v>65</v>
      </c>
    </row>
    <row r="148" spans="1:7" ht="12.75" customHeight="1" outlineLevel="1">
      <c r="A148" s="118"/>
      <c r="B148" s="119"/>
      <c r="C148" s="120" t="s">
        <v>134</v>
      </c>
      <c r="D148" s="121">
        <v>5187000</v>
      </c>
      <c r="E148" s="122"/>
      <c r="F148" s="123"/>
      <c r="G148" s="124"/>
    </row>
    <row r="149" spans="1:7" ht="12.75" customHeight="1" outlineLevel="2">
      <c r="A149" s="125"/>
      <c r="B149" s="126"/>
      <c r="C149" s="127"/>
      <c r="D149" s="128">
        <v>5187000</v>
      </c>
      <c r="E149" s="129"/>
      <c r="F149" s="130"/>
      <c r="G149" s="131" t="s">
        <v>135</v>
      </c>
    </row>
    <row r="150" spans="1:7" ht="37.5" customHeight="1">
      <c r="A150" s="113" t="s">
        <v>136</v>
      </c>
      <c r="B150" s="113"/>
      <c r="C150" s="113"/>
      <c r="D150" s="114">
        <v>13245296</v>
      </c>
      <c r="E150" s="132">
        <v>18072960</v>
      </c>
      <c r="F150" s="132"/>
      <c r="G150" s="117"/>
    </row>
    <row r="151" spans="1:7" ht="12.75" customHeight="1" outlineLevel="1">
      <c r="A151" s="118"/>
      <c r="B151" s="119"/>
      <c r="C151" s="120" t="s">
        <v>137</v>
      </c>
      <c r="D151" s="121">
        <v>13245296</v>
      </c>
      <c r="E151" s="122"/>
      <c r="F151" s="123"/>
      <c r="G151" s="124"/>
    </row>
    <row r="152" spans="1:7" ht="12.75" customHeight="1" outlineLevel="2">
      <c r="A152" s="125"/>
      <c r="B152" s="126"/>
      <c r="C152" s="127"/>
      <c r="D152" s="128">
        <v>13245296</v>
      </c>
      <c r="E152" s="129"/>
      <c r="F152" s="130"/>
      <c r="G152" s="131" t="s">
        <v>65</v>
      </c>
    </row>
    <row r="153" spans="1:7" ht="12.75" customHeight="1" outlineLevel="1">
      <c r="A153" s="118"/>
      <c r="B153" s="119"/>
      <c r="C153" s="120" t="s">
        <v>138</v>
      </c>
      <c r="D153" s="136"/>
      <c r="E153" s="133">
        <v>1000000</v>
      </c>
      <c r="F153" s="133"/>
      <c r="G153" s="124"/>
    </row>
    <row r="154" spans="1:7" ht="25.5" customHeight="1" outlineLevel="2">
      <c r="A154" s="125"/>
      <c r="B154" s="126"/>
      <c r="C154" s="127"/>
      <c r="D154" s="134"/>
      <c r="E154" s="135">
        <v>1000000</v>
      </c>
      <c r="F154" s="135"/>
      <c r="G154" s="131" t="s">
        <v>139</v>
      </c>
    </row>
    <row r="155" spans="1:7" ht="12.75" customHeight="1" outlineLevel="1">
      <c r="A155" s="118"/>
      <c r="B155" s="119"/>
      <c r="C155" s="120" t="s">
        <v>140</v>
      </c>
      <c r="D155" s="136"/>
      <c r="E155" s="133">
        <v>1060000</v>
      </c>
      <c r="F155" s="133"/>
      <c r="G155" s="124"/>
    </row>
    <row r="156" spans="1:7" ht="12.75" customHeight="1" outlineLevel="2">
      <c r="A156" s="125"/>
      <c r="B156" s="126"/>
      <c r="C156" s="127"/>
      <c r="D156" s="134"/>
      <c r="E156" s="135">
        <v>1060000</v>
      </c>
      <c r="F156" s="135"/>
      <c r="G156" s="131" t="s">
        <v>141</v>
      </c>
    </row>
    <row r="157" spans="1:7" ht="12.75" customHeight="1" outlineLevel="1">
      <c r="A157" s="118"/>
      <c r="B157" s="119"/>
      <c r="C157" s="120" t="s">
        <v>142</v>
      </c>
      <c r="D157" s="136"/>
      <c r="E157" s="133">
        <v>16012960</v>
      </c>
      <c r="F157" s="133"/>
      <c r="G157" s="124"/>
    </row>
    <row r="158" spans="1:7" ht="37.5" customHeight="1" outlineLevel="2">
      <c r="A158" s="125"/>
      <c r="B158" s="126"/>
      <c r="C158" s="127"/>
      <c r="D158" s="134"/>
      <c r="E158" s="135">
        <v>6470310</v>
      </c>
      <c r="F158" s="135"/>
      <c r="G158" s="131" t="s">
        <v>143</v>
      </c>
    </row>
    <row r="159" spans="1:7" ht="37.5" customHeight="1" outlineLevel="2">
      <c r="A159" s="125"/>
      <c r="B159" s="126"/>
      <c r="C159" s="127"/>
      <c r="D159" s="134"/>
      <c r="E159" s="135">
        <v>5358910</v>
      </c>
      <c r="F159" s="135"/>
      <c r="G159" s="131" t="s">
        <v>144</v>
      </c>
    </row>
    <row r="160" spans="1:7" ht="25.5" customHeight="1" outlineLevel="2">
      <c r="A160" s="125"/>
      <c r="B160" s="126"/>
      <c r="C160" s="127"/>
      <c r="D160" s="134"/>
      <c r="E160" s="135">
        <v>4183740</v>
      </c>
      <c r="F160" s="135"/>
      <c r="G160" s="131" t="s">
        <v>145</v>
      </c>
    </row>
    <row r="161" spans="1:7" ht="37.5" customHeight="1">
      <c r="A161" s="113" t="s">
        <v>146</v>
      </c>
      <c r="B161" s="113"/>
      <c r="C161" s="113"/>
      <c r="D161" s="114">
        <v>12131507</v>
      </c>
      <c r="E161" s="132">
        <v>15052913</v>
      </c>
      <c r="F161" s="132"/>
      <c r="G161" s="117"/>
    </row>
    <row r="162" spans="1:7" ht="12.75" customHeight="1" outlineLevel="1">
      <c r="A162" s="118"/>
      <c r="B162" s="119"/>
      <c r="C162" s="120" t="s">
        <v>147</v>
      </c>
      <c r="D162" s="121">
        <v>8937671</v>
      </c>
      <c r="E162" s="122"/>
      <c r="F162" s="123"/>
      <c r="G162" s="124"/>
    </row>
    <row r="163" spans="1:7" ht="12.75" customHeight="1" outlineLevel="2">
      <c r="A163" s="125"/>
      <c r="B163" s="126"/>
      <c r="C163" s="127"/>
      <c r="D163" s="128">
        <v>8937671</v>
      </c>
      <c r="E163" s="129"/>
      <c r="F163" s="130"/>
      <c r="G163" s="131" t="s">
        <v>65</v>
      </c>
    </row>
    <row r="164" spans="1:7" ht="12.75" customHeight="1" outlineLevel="1">
      <c r="A164" s="118"/>
      <c r="B164" s="119"/>
      <c r="C164" s="120" t="s">
        <v>148</v>
      </c>
      <c r="D164" s="136"/>
      <c r="E164" s="133">
        <v>824700</v>
      </c>
      <c r="F164" s="133"/>
      <c r="G164" s="124"/>
    </row>
    <row r="165" spans="1:7" ht="25.5" customHeight="1" outlineLevel="2">
      <c r="A165" s="125"/>
      <c r="B165" s="126"/>
      <c r="C165" s="127"/>
      <c r="D165" s="134"/>
      <c r="E165" s="135">
        <v>824700</v>
      </c>
      <c r="F165" s="135"/>
      <c r="G165" s="131" t="s">
        <v>149</v>
      </c>
    </row>
    <row r="166" spans="1:7" ht="12.75" customHeight="1" outlineLevel="1">
      <c r="A166" s="118"/>
      <c r="B166" s="119"/>
      <c r="C166" s="120" t="s">
        <v>150</v>
      </c>
      <c r="D166" s="121">
        <v>98093</v>
      </c>
      <c r="E166" s="133">
        <v>14228213</v>
      </c>
      <c r="F166" s="133"/>
      <c r="G166" s="124"/>
    </row>
    <row r="167" spans="1:7" ht="12.75" customHeight="1" outlineLevel="2">
      <c r="A167" s="125"/>
      <c r="B167" s="126"/>
      <c r="C167" s="127"/>
      <c r="D167" s="134"/>
      <c r="E167" s="135">
        <v>14228213</v>
      </c>
      <c r="F167" s="135"/>
      <c r="G167" s="131" t="s">
        <v>151</v>
      </c>
    </row>
    <row r="168" spans="1:7" ht="25.5" customHeight="1" outlineLevel="2">
      <c r="A168" s="125"/>
      <c r="B168" s="126"/>
      <c r="C168" s="127"/>
      <c r="D168" s="128">
        <v>98093</v>
      </c>
      <c r="E168" s="129"/>
      <c r="F168" s="130"/>
      <c r="G168" s="131" t="s">
        <v>152</v>
      </c>
    </row>
    <row r="169" spans="1:7" ht="12.75" customHeight="1" outlineLevel="1">
      <c r="A169" s="118"/>
      <c r="B169" s="119"/>
      <c r="C169" s="120" t="s">
        <v>153</v>
      </c>
      <c r="D169" s="121">
        <v>3087100</v>
      </c>
      <c r="E169" s="122"/>
      <c r="F169" s="123"/>
      <c r="G169" s="124"/>
    </row>
    <row r="170" spans="1:7" ht="25.5" customHeight="1" outlineLevel="2">
      <c r="A170" s="125"/>
      <c r="B170" s="126"/>
      <c r="C170" s="127"/>
      <c r="D170" s="128">
        <v>3087100</v>
      </c>
      <c r="E170" s="129"/>
      <c r="F170" s="130"/>
      <c r="G170" s="131" t="s">
        <v>154</v>
      </c>
    </row>
    <row r="171" spans="1:7" ht="12.75" customHeight="1" outlineLevel="1">
      <c r="A171" s="118"/>
      <c r="B171" s="119"/>
      <c r="C171" s="120" t="s">
        <v>155</v>
      </c>
      <c r="D171" s="121">
        <v>8643</v>
      </c>
      <c r="E171" s="122"/>
      <c r="F171" s="123"/>
      <c r="G171" s="124"/>
    </row>
    <row r="172" spans="1:7" ht="25.5" customHeight="1" outlineLevel="2">
      <c r="A172" s="125"/>
      <c r="B172" s="126"/>
      <c r="C172" s="127"/>
      <c r="D172" s="128">
        <v>8643</v>
      </c>
      <c r="E172" s="129"/>
      <c r="F172" s="130"/>
      <c r="G172" s="131" t="s">
        <v>156</v>
      </c>
    </row>
    <row r="173" spans="1:7" ht="63" customHeight="1">
      <c r="A173" s="113" t="s">
        <v>157</v>
      </c>
      <c r="B173" s="113"/>
      <c r="C173" s="113"/>
      <c r="D173" s="114">
        <v>-44595476</v>
      </c>
      <c r="E173" s="132">
        <v>669571290</v>
      </c>
      <c r="F173" s="132"/>
      <c r="G173" s="117"/>
    </row>
    <row r="174" spans="1:7" ht="12.75" customHeight="1" outlineLevel="1">
      <c r="A174" s="118"/>
      <c r="B174" s="119"/>
      <c r="C174" s="120" t="s">
        <v>158</v>
      </c>
      <c r="D174" s="121">
        <v>20766474</v>
      </c>
      <c r="E174" s="122"/>
      <c r="F174" s="123"/>
      <c r="G174" s="124"/>
    </row>
    <row r="175" spans="1:7" ht="12.75" customHeight="1" outlineLevel="2">
      <c r="A175" s="125"/>
      <c r="B175" s="126"/>
      <c r="C175" s="127"/>
      <c r="D175" s="128">
        <v>20766474</v>
      </c>
      <c r="E175" s="129"/>
      <c r="F175" s="130"/>
      <c r="G175" s="131" t="s">
        <v>65</v>
      </c>
    </row>
    <row r="176" spans="1:7" ht="12.75" customHeight="1" outlineLevel="1">
      <c r="A176" s="118"/>
      <c r="B176" s="119"/>
      <c r="C176" s="120" t="s">
        <v>159</v>
      </c>
      <c r="D176" s="136"/>
      <c r="E176" s="133">
        <v>3500000</v>
      </c>
      <c r="F176" s="133"/>
      <c r="G176" s="124"/>
    </row>
    <row r="177" spans="1:7" ht="12.75" customHeight="1" outlineLevel="2">
      <c r="A177" s="125"/>
      <c r="B177" s="126"/>
      <c r="C177" s="127"/>
      <c r="D177" s="134"/>
      <c r="E177" s="135">
        <v>3500000</v>
      </c>
      <c r="F177" s="135"/>
      <c r="G177" s="131" t="s">
        <v>160</v>
      </c>
    </row>
    <row r="178" spans="1:7" ht="12.75" customHeight="1" outlineLevel="1">
      <c r="A178" s="118"/>
      <c r="B178" s="119"/>
      <c r="C178" s="120" t="s">
        <v>161</v>
      </c>
      <c r="D178" s="121">
        <v>300000</v>
      </c>
      <c r="E178" s="122"/>
      <c r="F178" s="123"/>
      <c r="G178" s="124"/>
    </row>
    <row r="179" spans="1:7" ht="25.5" customHeight="1" outlineLevel="2">
      <c r="A179" s="125"/>
      <c r="B179" s="126"/>
      <c r="C179" s="127"/>
      <c r="D179" s="128">
        <v>300000</v>
      </c>
      <c r="E179" s="129"/>
      <c r="F179" s="130"/>
      <c r="G179" s="131" t="s">
        <v>162</v>
      </c>
    </row>
    <row r="180" spans="1:7" ht="12.75" customHeight="1" outlineLevel="1">
      <c r="A180" s="118"/>
      <c r="B180" s="119"/>
      <c r="C180" s="120" t="s">
        <v>163</v>
      </c>
      <c r="D180" s="121">
        <v>1500000</v>
      </c>
      <c r="E180" s="122"/>
      <c r="F180" s="123"/>
      <c r="G180" s="124"/>
    </row>
    <row r="181" spans="1:7" ht="25.5" customHeight="1" outlineLevel="2">
      <c r="A181" s="125"/>
      <c r="B181" s="126"/>
      <c r="C181" s="127"/>
      <c r="D181" s="128">
        <v>1500000</v>
      </c>
      <c r="E181" s="129"/>
      <c r="F181" s="130"/>
      <c r="G181" s="131" t="s">
        <v>164</v>
      </c>
    </row>
    <row r="182" spans="1:7" ht="12.75" customHeight="1" outlineLevel="1">
      <c r="A182" s="118"/>
      <c r="B182" s="119"/>
      <c r="C182" s="120" t="s">
        <v>165</v>
      </c>
      <c r="D182" s="121">
        <v>-69451750</v>
      </c>
      <c r="E182" s="122"/>
      <c r="F182" s="123"/>
      <c r="G182" s="124"/>
    </row>
    <row r="183" spans="1:7" ht="37.5" customHeight="1" outlineLevel="2">
      <c r="A183" s="125"/>
      <c r="B183" s="126"/>
      <c r="C183" s="127"/>
      <c r="D183" s="128">
        <v>-69451750</v>
      </c>
      <c r="E183" s="129"/>
      <c r="F183" s="130"/>
      <c r="G183" s="131" t="s">
        <v>166</v>
      </c>
    </row>
    <row r="184" spans="1:7" ht="12.75" customHeight="1" outlineLevel="1">
      <c r="A184" s="118"/>
      <c r="B184" s="119"/>
      <c r="C184" s="120" t="s">
        <v>167</v>
      </c>
      <c r="D184" s="136"/>
      <c r="E184" s="133">
        <v>555081316</v>
      </c>
      <c r="F184" s="133"/>
      <c r="G184" s="124"/>
    </row>
    <row r="185" spans="1:7" ht="37.5" customHeight="1" outlineLevel="2">
      <c r="A185" s="125"/>
      <c r="B185" s="126"/>
      <c r="C185" s="127"/>
      <c r="D185" s="134"/>
      <c r="E185" s="135">
        <v>-15796000</v>
      </c>
      <c r="F185" s="135"/>
      <c r="G185" s="131" t="s">
        <v>168</v>
      </c>
    </row>
    <row r="186" spans="1:7" ht="37.5" customHeight="1" outlineLevel="2">
      <c r="A186" s="125"/>
      <c r="B186" s="126"/>
      <c r="C186" s="127"/>
      <c r="D186" s="134"/>
      <c r="E186" s="135">
        <v>19433323</v>
      </c>
      <c r="F186" s="135"/>
      <c r="G186" s="131" t="s">
        <v>169</v>
      </c>
    </row>
    <row r="187" spans="1:7" ht="37.5" customHeight="1" outlineLevel="2">
      <c r="A187" s="125"/>
      <c r="B187" s="126"/>
      <c r="C187" s="127"/>
      <c r="D187" s="134"/>
      <c r="E187" s="135">
        <v>179364288</v>
      </c>
      <c r="F187" s="135"/>
      <c r="G187" s="131" t="s">
        <v>170</v>
      </c>
    </row>
    <row r="188" spans="1:7" ht="25.5" customHeight="1" outlineLevel="2">
      <c r="A188" s="125"/>
      <c r="B188" s="126"/>
      <c r="C188" s="127"/>
      <c r="D188" s="134"/>
      <c r="E188" s="135">
        <v>800000</v>
      </c>
      <c r="F188" s="135"/>
      <c r="G188" s="131" t="s">
        <v>171</v>
      </c>
    </row>
    <row r="189" spans="1:7" ht="51" customHeight="1" outlineLevel="2">
      <c r="A189" s="125"/>
      <c r="B189" s="126"/>
      <c r="C189" s="127"/>
      <c r="D189" s="134"/>
      <c r="E189" s="135">
        <v>108000000</v>
      </c>
      <c r="F189" s="135"/>
      <c r="G189" s="131" t="s">
        <v>172</v>
      </c>
    </row>
    <row r="190" spans="1:7" ht="25.5" customHeight="1" outlineLevel="2">
      <c r="A190" s="125"/>
      <c r="B190" s="126"/>
      <c r="C190" s="127"/>
      <c r="D190" s="134"/>
      <c r="E190" s="135">
        <v>58000000</v>
      </c>
      <c r="F190" s="135"/>
      <c r="G190" s="131" t="s">
        <v>173</v>
      </c>
    </row>
    <row r="191" spans="1:7" ht="37.5" customHeight="1" outlineLevel="2">
      <c r="A191" s="125"/>
      <c r="B191" s="126"/>
      <c r="C191" s="127"/>
      <c r="D191" s="134"/>
      <c r="E191" s="135">
        <v>41271525</v>
      </c>
      <c r="F191" s="135"/>
      <c r="G191" s="131" t="s">
        <v>174</v>
      </c>
    </row>
    <row r="192" spans="1:7" ht="25.5" customHeight="1" outlineLevel="2">
      <c r="A192" s="125"/>
      <c r="B192" s="126"/>
      <c r="C192" s="127"/>
      <c r="D192" s="134"/>
      <c r="E192" s="135">
        <v>50877324</v>
      </c>
      <c r="F192" s="135"/>
      <c r="G192" s="131" t="s">
        <v>175</v>
      </c>
    </row>
    <row r="193" spans="1:7" ht="37.5" customHeight="1" outlineLevel="2">
      <c r="A193" s="125"/>
      <c r="B193" s="126"/>
      <c r="C193" s="127"/>
      <c r="D193" s="134"/>
      <c r="E193" s="135">
        <v>113130856</v>
      </c>
      <c r="F193" s="135"/>
      <c r="G193" s="131" t="s">
        <v>176</v>
      </c>
    </row>
    <row r="194" spans="1:7" ht="51" customHeight="1" outlineLevel="2">
      <c r="A194" s="125"/>
      <c r="B194" s="126"/>
      <c r="C194" s="127"/>
      <c r="D194" s="134"/>
      <c r="E194" s="135">
        <v>15885000</v>
      </c>
      <c r="F194" s="135"/>
      <c r="G194" s="131" t="s">
        <v>177</v>
      </c>
    </row>
    <row r="195" spans="1:7" ht="51" customHeight="1" outlineLevel="2">
      <c r="A195" s="125"/>
      <c r="B195" s="126"/>
      <c r="C195" s="127"/>
      <c r="D195" s="134"/>
      <c r="E195" s="135">
        <v>-15885000</v>
      </c>
      <c r="F195" s="135"/>
      <c r="G195" s="131" t="s">
        <v>178</v>
      </c>
    </row>
    <row r="196" spans="1:7" ht="37.5" customHeight="1" outlineLevel="2">
      <c r="A196" s="125"/>
      <c r="B196" s="126"/>
      <c r="C196" s="127"/>
      <c r="D196" s="134"/>
      <c r="E196" s="135">
        <v>-5644619</v>
      </c>
      <c r="F196" s="135"/>
      <c r="G196" s="131" t="s">
        <v>179</v>
      </c>
    </row>
    <row r="197" spans="1:7" ht="25.5" customHeight="1" outlineLevel="2">
      <c r="A197" s="125"/>
      <c r="B197" s="126"/>
      <c r="C197" s="127"/>
      <c r="D197" s="134"/>
      <c r="E197" s="135">
        <v>5644619</v>
      </c>
      <c r="F197" s="135"/>
      <c r="G197" s="131" t="s">
        <v>180</v>
      </c>
    </row>
    <row r="198" spans="1:7" ht="25.5" customHeight="1" outlineLevel="2">
      <c r="A198" s="125"/>
      <c r="B198" s="126"/>
      <c r="C198" s="127"/>
      <c r="D198" s="134"/>
      <c r="E198" s="135">
        <v>-35000</v>
      </c>
      <c r="F198" s="135"/>
      <c r="G198" s="131" t="s">
        <v>181</v>
      </c>
    </row>
    <row r="199" spans="1:7" ht="25.5" customHeight="1" outlineLevel="2">
      <c r="A199" s="125"/>
      <c r="B199" s="126"/>
      <c r="C199" s="127"/>
      <c r="D199" s="134"/>
      <c r="E199" s="135">
        <v>-41000</v>
      </c>
      <c r="F199" s="135"/>
      <c r="G199" s="131" t="s">
        <v>182</v>
      </c>
    </row>
    <row r="200" spans="1:7" ht="25.5" customHeight="1" outlineLevel="2">
      <c r="A200" s="125"/>
      <c r="B200" s="126"/>
      <c r="C200" s="127"/>
      <c r="D200" s="134"/>
      <c r="E200" s="135">
        <v>41000</v>
      </c>
      <c r="F200" s="135"/>
      <c r="G200" s="131" t="s">
        <v>183</v>
      </c>
    </row>
    <row r="201" spans="1:7" ht="25.5" customHeight="1" outlineLevel="2">
      <c r="A201" s="125"/>
      <c r="B201" s="126"/>
      <c r="C201" s="127"/>
      <c r="D201" s="134"/>
      <c r="E201" s="135">
        <v>-30000</v>
      </c>
      <c r="F201" s="135"/>
      <c r="G201" s="131" t="s">
        <v>184</v>
      </c>
    </row>
    <row r="202" spans="1:7" ht="25.5" customHeight="1" outlineLevel="2">
      <c r="A202" s="125"/>
      <c r="B202" s="126"/>
      <c r="C202" s="127"/>
      <c r="D202" s="134"/>
      <c r="E202" s="135">
        <v>35000</v>
      </c>
      <c r="F202" s="135"/>
      <c r="G202" s="131" t="s">
        <v>185</v>
      </c>
    </row>
    <row r="203" spans="1:7" ht="25.5" customHeight="1" outlineLevel="2">
      <c r="A203" s="125"/>
      <c r="B203" s="126"/>
      <c r="C203" s="127"/>
      <c r="D203" s="134"/>
      <c r="E203" s="135">
        <v>30000</v>
      </c>
      <c r="F203" s="135"/>
      <c r="G203" s="131" t="s">
        <v>186</v>
      </c>
    </row>
    <row r="204" spans="1:7" ht="12.75" customHeight="1" outlineLevel="1">
      <c r="A204" s="118"/>
      <c r="B204" s="119"/>
      <c r="C204" s="120" t="s">
        <v>187</v>
      </c>
      <c r="D204" s="136"/>
      <c r="E204" s="133">
        <v>99930108</v>
      </c>
      <c r="F204" s="133"/>
      <c r="G204" s="124"/>
    </row>
    <row r="205" spans="1:7" ht="12.75" customHeight="1" outlineLevel="2">
      <c r="A205" s="125"/>
      <c r="B205" s="126"/>
      <c r="C205" s="127"/>
      <c r="D205" s="134"/>
      <c r="E205" s="135">
        <v>99930108</v>
      </c>
      <c r="F205" s="135"/>
      <c r="G205" s="131" t="s">
        <v>188</v>
      </c>
    </row>
    <row r="206" spans="1:7" ht="12.75" customHeight="1" outlineLevel="1">
      <c r="A206" s="118"/>
      <c r="B206" s="119"/>
      <c r="C206" s="120" t="s">
        <v>189</v>
      </c>
      <c r="D206" s="136"/>
      <c r="E206" s="133">
        <v>11059866</v>
      </c>
      <c r="F206" s="133"/>
      <c r="G206" s="124"/>
    </row>
    <row r="207" spans="1:7" ht="37.5" customHeight="1" outlineLevel="2">
      <c r="A207" s="125"/>
      <c r="B207" s="126"/>
      <c r="C207" s="127"/>
      <c r="D207" s="134"/>
      <c r="E207" s="135">
        <v>11059866</v>
      </c>
      <c r="F207" s="135"/>
      <c r="G207" s="131" t="s">
        <v>190</v>
      </c>
    </row>
    <row r="208" spans="1:7" ht="12.75" customHeight="1" outlineLevel="1">
      <c r="A208" s="118"/>
      <c r="B208" s="119"/>
      <c r="C208" s="120" t="s">
        <v>191</v>
      </c>
      <c r="D208" s="121">
        <v>2289800</v>
      </c>
      <c r="E208" s="122"/>
      <c r="F208" s="123"/>
      <c r="G208" s="124"/>
    </row>
    <row r="209" spans="1:7" ht="12.75" customHeight="1" outlineLevel="2">
      <c r="A209" s="125"/>
      <c r="B209" s="126"/>
      <c r="C209" s="127"/>
      <c r="D209" s="128">
        <v>2289800</v>
      </c>
      <c r="E209" s="129"/>
      <c r="F209" s="130"/>
      <c r="G209" s="131" t="s">
        <v>192</v>
      </c>
    </row>
    <row r="210" spans="1:7" ht="63" customHeight="1">
      <c r="A210" s="113" t="s">
        <v>193</v>
      </c>
      <c r="B210" s="113"/>
      <c r="C210" s="113"/>
      <c r="D210" s="114">
        <v>101513159</v>
      </c>
      <c r="E210" s="115"/>
      <c r="F210" s="116"/>
      <c r="G210" s="117"/>
    </row>
    <row r="211" spans="1:7" ht="12.75" customHeight="1" outlineLevel="1">
      <c r="A211" s="118"/>
      <c r="B211" s="119"/>
      <c r="C211" s="120" t="s">
        <v>194</v>
      </c>
      <c r="D211" s="121">
        <v>101513159</v>
      </c>
      <c r="E211" s="122"/>
      <c r="F211" s="123"/>
      <c r="G211" s="124"/>
    </row>
    <row r="212" spans="1:7" ht="12.75" customHeight="1" outlineLevel="2">
      <c r="A212" s="125"/>
      <c r="B212" s="126"/>
      <c r="C212" s="127"/>
      <c r="D212" s="128">
        <v>101513159</v>
      </c>
      <c r="E212" s="129"/>
      <c r="F212" s="130"/>
      <c r="G212" s="131" t="s">
        <v>65</v>
      </c>
    </row>
    <row r="213" spans="1:7" ht="12.75" customHeight="1" outlineLevel="1">
      <c r="A213" s="118"/>
      <c r="B213" s="119"/>
      <c r="C213" s="120" t="s">
        <v>195</v>
      </c>
      <c r="D213" s="136"/>
      <c r="E213" s="122"/>
      <c r="F213" s="123"/>
      <c r="G213" s="124"/>
    </row>
    <row r="214" spans="1:7" ht="37.5" customHeight="1" outlineLevel="2">
      <c r="A214" s="125"/>
      <c r="B214" s="126"/>
      <c r="C214" s="127"/>
      <c r="D214" s="134"/>
      <c r="E214" s="135">
        <v>-3000000</v>
      </c>
      <c r="F214" s="135"/>
      <c r="G214" s="131" t="s">
        <v>196</v>
      </c>
    </row>
    <row r="215" spans="1:7" ht="37.5" customHeight="1" outlineLevel="2">
      <c r="A215" s="125"/>
      <c r="B215" s="126"/>
      <c r="C215" s="127"/>
      <c r="D215" s="134"/>
      <c r="E215" s="135">
        <v>3000000</v>
      </c>
      <c r="F215" s="135"/>
      <c r="G215" s="131" t="s">
        <v>197</v>
      </c>
    </row>
    <row r="216" spans="1:7" ht="51" customHeight="1">
      <c r="A216" s="113" t="s">
        <v>198</v>
      </c>
      <c r="B216" s="113"/>
      <c r="C216" s="113"/>
      <c r="D216" s="114">
        <v>13880221</v>
      </c>
      <c r="E216" s="132">
        <v>189729582</v>
      </c>
      <c r="F216" s="132"/>
      <c r="G216" s="117"/>
    </row>
    <row r="217" spans="1:7" ht="12.75" customHeight="1" outlineLevel="1">
      <c r="A217" s="118"/>
      <c r="B217" s="119"/>
      <c r="C217" s="120" t="s">
        <v>199</v>
      </c>
      <c r="D217" s="121">
        <v>15772099</v>
      </c>
      <c r="E217" s="122"/>
      <c r="F217" s="123"/>
      <c r="G217" s="124"/>
    </row>
    <row r="218" spans="1:7" ht="12.75" customHeight="1" outlineLevel="2">
      <c r="A218" s="125"/>
      <c r="B218" s="126"/>
      <c r="C218" s="127"/>
      <c r="D218" s="128">
        <v>15772099</v>
      </c>
      <c r="E218" s="129"/>
      <c r="F218" s="130"/>
      <c r="G218" s="131" t="s">
        <v>65</v>
      </c>
    </row>
    <row r="219" spans="1:7" ht="12.75" customHeight="1" outlineLevel="1">
      <c r="A219" s="118"/>
      <c r="B219" s="119"/>
      <c r="C219" s="120" t="s">
        <v>200</v>
      </c>
      <c r="D219" s="121">
        <v>-1891878</v>
      </c>
      <c r="E219" s="133">
        <v>1891878</v>
      </c>
      <c r="F219" s="133"/>
      <c r="G219" s="124"/>
    </row>
    <row r="220" spans="1:7" ht="25.5" customHeight="1" outlineLevel="2">
      <c r="A220" s="125"/>
      <c r="B220" s="126"/>
      <c r="C220" s="127"/>
      <c r="D220" s="128">
        <v>-1891878</v>
      </c>
      <c r="E220" s="135">
        <v>1891878</v>
      </c>
      <c r="F220" s="135"/>
      <c r="G220" s="131" t="s">
        <v>201</v>
      </c>
    </row>
    <row r="221" spans="1:7" ht="12.75" customHeight="1" outlineLevel="1">
      <c r="A221" s="118"/>
      <c r="B221" s="119"/>
      <c r="C221" s="120" t="s">
        <v>202</v>
      </c>
      <c r="D221" s="136"/>
      <c r="E221" s="133">
        <v>79980000</v>
      </c>
      <c r="F221" s="133"/>
      <c r="G221" s="124"/>
    </row>
    <row r="222" spans="1:7" ht="25.5" customHeight="1" outlineLevel="2">
      <c r="A222" s="125"/>
      <c r="B222" s="126"/>
      <c r="C222" s="127"/>
      <c r="D222" s="134"/>
      <c r="E222" s="135">
        <v>79980000</v>
      </c>
      <c r="F222" s="135"/>
      <c r="G222" s="131" t="s">
        <v>203</v>
      </c>
    </row>
    <row r="223" spans="1:7" ht="12.75" customHeight="1" outlineLevel="1">
      <c r="A223" s="118"/>
      <c r="B223" s="119"/>
      <c r="C223" s="120" t="s">
        <v>204</v>
      </c>
      <c r="D223" s="136"/>
      <c r="E223" s="133">
        <v>107857704</v>
      </c>
      <c r="F223" s="133"/>
      <c r="G223" s="124"/>
    </row>
    <row r="224" spans="1:7" ht="25.5" customHeight="1" outlineLevel="2">
      <c r="A224" s="125"/>
      <c r="B224" s="126"/>
      <c r="C224" s="127"/>
      <c r="D224" s="134"/>
      <c r="E224" s="135">
        <v>107580763</v>
      </c>
      <c r="F224" s="135"/>
      <c r="G224" s="131" t="s">
        <v>205</v>
      </c>
    </row>
    <row r="225" spans="1:7" ht="25.5" customHeight="1" outlineLevel="2">
      <c r="A225" s="125"/>
      <c r="B225" s="126"/>
      <c r="C225" s="127"/>
      <c r="D225" s="134"/>
      <c r="E225" s="135">
        <v>276941</v>
      </c>
      <c r="F225" s="135"/>
      <c r="G225" s="131" t="s">
        <v>206</v>
      </c>
    </row>
    <row r="226" spans="1:7" ht="51" customHeight="1">
      <c r="A226" s="113" t="s">
        <v>207</v>
      </c>
      <c r="B226" s="113"/>
      <c r="C226" s="113"/>
      <c r="D226" s="114">
        <v>20103843</v>
      </c>
      <c r="E226" s="115"/>
      <c r="F226" s="116"/>
      <c r="G226" s="117"/>
    </row>
    <row r="227" spans="1:7" ht="12.75" customHeight="1" outlineLevel="1">
      <c r="A227" s="118"/>
      <c r="B227" s="119"/>
      <c r="C227" s="120" t="s">
        <v>208</v>
      </c>
      <c r="D227" s="121">
        <v>20103843</v>
      </c>
      <c r="E227" s="122"/>
      <c r="F227" s="123"/>
      <c r="G227" s="124"/>
    </row>
    <row r="228" spans="1:7" ht="12.75" customHeight="1" outlineLevel="2">
      <c r="A228" s="125"/>
      <c r="B228" s="126"/>
      <c r="C228" s="127"/>
      <c r="D228" s="128">
        <v>20103843</v>
      </c>
      <c r="E228" s="129"/>
      <c r="F228" s="130"/>
      <c r="G228" s="131" t="s">
        <v>65</v>
      </c>
    </row>
    <row r="229" spans="1:7" ht="75.75" customHeight="1">
      <c r="A229" s="113" t="s">
        <v>209</v>
      </c>
      <c r="B229" s="113"/>
      <c r="C229" s="113"/>
      <c r="D229" s="114">
        <v>9552405</v>
      </c>
      <c r="E229" s="115"/>
      <c r="F229" s="116"/>
      <c r="G229" s="117"/>
    </row>
    <row r="230" spans="1:7" ht="12.75" customHeight="1" outlineLevel="1">
      <c r="A230" s="118"/>
      <c r="B230" s="119"/>
      <c r="C230" s="120" t="s">
        <v>210</v>
      </c>
      <c r="D230" s="121">
        <v>9552405</v>
      </c>
      <c r="E230" s="122"/>
      <c r="F230" s="123"/>
      <c r="G230" s="124"/>
    </row>
    <row r="231" spans="1:7" ht="12.75" customHeight="1" outlineLevel="2">
      <c r="A231" s="125"/>
      <c r="B231" s="126"/>
      <c r="C231" s="127"/>
      <c r="D231" s="128">
        <v>9552405</v>
      </c>
      <c r="E231" s="129"/>
      <c r="F231" s="130"/>
      <c r="G231" s="131" t="s">
        <v>65</v>
      </c>
    </row>
    <row r="232" spans="1:7" ht="51" customHeight="1">
      <c r="A232" s="113" t="s">
        <v>211</v>
      </c>
      <c r="B232" s="113"/>
      <c r="C232" s="113"/>
      <c r="D232" s="114">
        <v>5886341</v>
      </c>
      <c r="E232" s="132">
        <v>99129</v>
      </c>
      <c r="F232" s="132"/>
      <c r="G232" s="117"/>
    </row>
    <row r="233" spans="1:7" ht="12.75" customHeight="1" outlineLevel="1">
      <c r="A233" s="118"/>
      <c r="B233" s="119"/>
      <c r="C233" s="120" t="s">
        <v>212</v>
      </c>
      <c r="D233" s="121">
        <v>5886341</v>
      </c>
      <c r="E233" s="122"/>
      <c r="F233" s="123"/>
      <c r="G233" s="124"/>
    </row>
    <row r="234" spans="1:7" ht="12.75" customHeight="1" outlineLevel="2">
      <c r="A234" s="125"/>
      <c r="B234" s="126"/>
      <c r="C234" s="127"/>
      <c r="D234" s="128">
        <v>5886341</v>
      </c>
      <c r="E234" s="129"/>
      <c r="F234" s="130"/>
      <c r="G234" s="131" t="s">
        <v>65</v>
      </c>
    </row>
    <row r="235" spans="1:7" ht="12.75" customHeight="1" outlineLevel="1">
      <c r="A235" s="118"/>
      <c r="B235" s="119"/>
      <c r="C235" s="120" t="s">
        <v>213</v>
      </c>
      <c r="D235" s="136"/>
      <c r="E235" s="133">
        <v>99129</v>
      </c>
      <c r="F235" s="133"/>
      <c r="G235" s="124"/>
    </row>
    <row r="236" spans="1:7" ht="37.5" customHeight="1" outlineLevel="2">
      <c r="A236" s="125"/>
      <c r="B236" s="126"/>
      <c r="C236" s="127"/>
      <c r="D236" s="134"/>
      <c r="E236" s="135">
        <v>99129</v>
      </c>
      <c r="F236" s="135"/>
      <c r="G236" s="131" t="s">
        <v>214</v>
      </c>
    </row>
    <row r="237" spans="1:7" ht="51" customHeight="1">
      <c r="A237" s="113" t="s">
        <v>215</v>
      </c>
      <c r="B237" s="113"/>
      <c r="C237" s="113"/>
      <c r="D237" s="114">
        <v>14741833</v>
      </c>
      <c r="E237" s="132">
        <v>103560700</v>
      </c>
      <c r="F237" s="132"/>
      <c r="G237" s="117"/>
    </row>
    <row r="238" spans="1:7" ht="12.75" customHeight="1" outlineLevel="1">
      <c r="A238" s="118"/>
      <c r="B238" s="119"/>
      <c r="C238" s="120" t="s">
        <v>216</v>
      </c>
      <c r="D238" s="121">
        <v>14741833</v>
      </c>
      <c r="E238" s="122"/>
      <c r="F238" s="123"/>
      <c r="G238" s="124"/>
    </row>
    <row r="239" spans="1:7" ht="12.75" customHeight="1" outlineLevel="2">
      <c r="A239" s="125"/>
      <c r="B239" s="126"/>
      <c r="C239" s="127"/>
      <c r="D239" s="128">
        <v>14741833</v>
      </c>
      <c r="E239" s="129"/>
      <c r="F239" s="130"/>
      <c r="G239" s="131" t="s">
        <v>65</v>
      </c>
    </row>
    <row r="240" spans="1:7" ht="12.75" customHeight="1" outlineLevel="1">
      <c r="A240" s="118"/>
      <c r="B240" s="119"/>
      <c r="C240" s="120" t="s">
        <v>217</v>
      </c>
      <c r="D240" s="136"/>
      <c r="E240" s="133">
        <v>1434967</v>
      </c>
      <c r="F240" s="133"/>
      <c r="G240" s="124"/>
    </row>
    <row r="241" spans="1:7" ht="37.5" customHeight="1" outlineLevel="2">
      <c r="A241" s="125"/>
      <c r="B241" s="126"/>
      <c r="C241" s="127"/>
      <c r="D241" s="134"/>
      <c r="E241" s="135">
        <v>1434967</v>
      </c>
      <c r="F241" s="135"/>
      <c r="G241" s="131" t="s">
        <v>218</v>
      </c>
    </row>
    <row r="242" spans="1:7" ht="12.75" customHeight="1" outlineLevel="1">
      <c r="A242" s="118"/>
      <c r="B242" s="119"/>
      <c r="C242" s="120" t="s">
        <v>219</v>
      </c>
      <c r="D242" s="136"/>
      <c r="E242" s="133">
        <v>10003732</v>
      </c>
      <c r="F242" s="133"/>
      <c r="G242" s="124"/>
    </row>
    <row r="243" spans="1:7" ht="25.5" customHeight="1" outlineLevel="2">
      <c r="A243" s="125"/>
      <c r="B243" s="126"/>
      <c r="C243" s="127"/>
      <c r="D243" s="134"/>
      <c r="E243" s="135">
        <v>-1483653</v>
      </c>
      <c r="F243" s="135"/>
      <c r="G243" s="131" t="s">
        <v>220</v>
      </c>
    </row>
    <row r="244" spans="1:7" ht="25.5" customHeight="1" outlineLevel="2">
      <c r="A244" s="125"/>
      <c r="B244" s="126"/>
      <c r="C244" s="127"/>
      <c r="D244" s="134"/>
      <c r="E244" s="135">
        <v>538943</v>
      </c>
      <c r="F244" s="135"/>
      <c r="G244" s="131" t="s">
        <v>221</v>
      </c>
    </row>
    <row r="245" spans="1:7" ht="25.5" customHeight="1" outlineLevel="2">
      <c r="A245" s="125"/>
      <c r="B245" s="126"/>
      <c r="C245" s="127"/>
      <c r="D245" s="134"/>
      <c r="E245" s="135">
        <v>-8993083</v>
      </c>
      <c r="F245" s="135"/>
      <c r="G245" s="131" t="s">
        <v>222</v>
      </c>
    </row>
    <row r="246" spans="1:7" ht="25.5" customHeight="1" outlineLevel="2">
      <c r="A246" s="125"/>
      <c r="B246" s="126"/>
      <c r="C246" s="127"/>
      <c r="D246" s="134"/>
      <c r="E246" s="135">
        <v>-724700</v>
      </c>
      <c r="F246" s="135"/>
      <c r="G246" s="131" t="s">
        <v>223</v>
      </c>
    </row>
    <row r="247" spans="1:7" ht="25.5" customHeight="1" outlineLevel="2">
      <c r="A247" s="125"/>
      <c r="B247" s="126"/>
      <c r="C247" s="127"/>
      <c r="D247" s="134"/>
      <c r="E247" s="135">
        <v>-252218</v>
      </c>
      <c r="F247" s="135"/>
      <c r="G247" s="131" t="s">
        <v>224</v>
      </c>
    </row>
    <row r="248" spans="1:7" ht="25.5" customHeight="1" outlineLevel="2">
      <c r="A248" s="125"/>
      <c r="B248" s="126"/>
      <c r="C248" s="127"/>
      <c r="D248" s="134"/>
      <c r="E248" s="135">
        <v>-335255</v>
      </c>
      <c r="F248" s="135"/>
      <c r="G248" s="131" t="s">
        <v>225</v>
      </c>
    </row>
    <row r="249" spans="1:7" ht="25.5" customHeight="1" outlineLevel="2">
      <c r="A249" s="125"/>
      <c r="B249" s="126"/>
      <c r="C249" s="127"/>
      <c r="D249" s="134"/>
      <c r="E249" s="135">
        <v>-1080985</v>
      </c>
      <c r="F249" s="135"/>
      <c r="G249" s="131" t="s">
        <v>226</v>
      </c>
    </row>
    <row r="250" spans="1:7" ht="25.5" customHeight="1" outlineLevel="2">
      <c r="A250" s="125"/>
      <c r="B250" s="126"/>
      <c r="C250" s="127"/>
      <c r="D250" s="134"/>
      <c r="E250" s="135">
        <v>2897638</v>
      </c>
      <c r="F250" s="135"/>
      <c r="G250" s="131" t="s">
        <v>227</v>
      </c>
    </row>
    <row r="251" spans="1:7" ht="25.5" customHeight="1" outlineLevel="2">
      <c r="A251" s="125"/>
      <c r="B251" s="126"/>
      <c r="C251" s="127"/>
      <c r="D251" s="134"/>
      <c r="E251" s="135">
        <v>849742</v>
      </c>
      <c r="F251" s="135"/>
      <c r="G251" s="131" t="s">
        <v>228</v>
      </c>
    </row>
    <row r="252" spans="1:7" ht="37.5" customHeight="1" outlineLevel="2">
      <c r="A252" s="125"/>
      <c r="B252" s="126"/>
      <c r="C252" s="127"/>
      <c r="D252" s="134"/>
      <c r="E252" s="135">
        <v>9926476</v>
      </c>
      <c r="F252" s="135"/>
      <c r="G252" s="131" t="s">
        <v>229</v>
      </c>
    </row>
    <row r="253" spans="1:7" ht="63" customHeight="1" outlineLevel="2">
      <c r="A253" s="125"/>
      <c r="B253" s="126"/>
      <c r="C253" s="127"/>
      <c r="D253" s="134"/>
      <c r="E253" s="135">
        <v>77256</v>
      </c>
      <c r="F253" s="135"/>
      <c r="G253" s="131" t="s">
        <v>230</v>
      </c>
    </row>
    <row r="254" spans="1:7" ht="25.5" customHeight="1" outlineLevel="2">
      <c r="A254" s="125"/>
      <c r="B254" s="126"/>
      <c r="C254" s="127"/>
      <c r="D254" s="134"/>
      <c r="E254" s="135">
        <v>3780000</v>
      </c>
      <c r="F254" s="135"/>
      <c r="G254" s="131" t="s">
        <v>231</v>
      </c>
    </row>
    <row r="255" spans="1:7" ht="25.5" customHeight="1" outlineLevel="2">
      <c r="A255" s="125"/>
      <c r="B255" s="126"/>
      <c r="C255" s="127"/>
      <c r="D255" s="134"/>
      <c r="E255" s="135">
        <v>1405157</v>
      </c>
      <c r="F255" s="135"/>
      <c r="G255" s="131" t="s">
        <v>232</v>
      </c>
    </row>
    <row r="256" spans="1:7" ht="37.5" customHeight="1" outlineLevel="2">
      <c r="A256" s="125"/>
      <c r="B256" s="126"/>
      <c r="C256" s="127"/>
      <c r="D256" s="134"/>
      <c r="E256" s="135">
        <v>5610982</v>
      </c>
      <c r="F256" s="135"/>
      <c r="G256" s="131" t="s">
        <v>233</v>
      </c>
    </row>
    <row r="257" spans="1:7" ht="25.5" customHeight="1" outlineLevel="2">
      <c r="A257" s="125"/>
      <c r="B257" s="126"/>
      <c r="C257" s="127"/>
      <c r="D257" s="134"/>
      <c r="E257" s="135">
        <v>-2212568</v>
      </c>
      <c r="F257" s="135"/>
      <c r="G257" s="131" t="s">
        <v>234</v>
      </c>
    </row>
    <row r="258" spans="1:7" ht="12.75" customHeight="1" outlineLevel="1">
      <c r="A258" s="118"/>
      <c r="B258" s="119"/>
      <c r="C258" s="120" t="s">
        <v>235</v>
      </c>
      <c r="D258" s="136"/>
      <c r="E258" s="133">
        <v>89417120</v>
      </c>
      <c r="F258" s="133"/>
      <c r="G258" s="124"/>
    </row>
    <row r="259" spans="1:7" ht="37.5" customHeight="1" outlineLevel="2">
      <c r="A259" s="125"/>
      <c r="B259" s="126"/>
      <c r="C259" s="127"/>
      <c r="D259" s="134"/>
      <c r="E259" s="135">
        <v>89417120</v>
      </c>
      <c r="F259" s="135"/>
      <c r="G259" s="131" t="s">
        <v>236</v>
      </c>
    </row>
    <row r="260" spans="1:7" ht="12.75" customHeight="1" outlineLevel="1">
      <c r="A260" s="118"/>
      <c r="B260" s="119"/>
      <c r="C260" s="120" t="s">
        <v>237</v>
      </c>
      <c r="D260" s="136"/>
      <c r="E260" s="133">
        <v>2704881</v>
      </c>
      <c r="F260" s="133"/>
      <c r="G260" s="124"/>
    </row>
    <row r="261" spans="1:7" ht="51" customHeight="1" outlineLevel="2">
      <c r="A261" s="125"/>
      <c r="B261" s="126"/>
      <c r="C261" s="127"/>
      <c r="D261" s="134"/>
      <c r="E261" s="135">
        <v>2562702</v>
      </c>
      <c r="F261" s="135"/>
      <c r="G261" s="131" t="s">
        <v>238</v>
      </c>
    </row>
    <row r="262" spans="1:7" ht="63" customHeight="1" outlineLevel="2">
      <c r="A262" s="125"/>
      <c r="B262" s="126"/>
      <c r="C262" s="127"/>
      <c r="D262" s="134"/>
      <c r="E262" s="135">
        <v>142179</v>
      </c>
      <c r="F262" s="135"/>
      <c r="G262" s="131" t="s">
        <v>239</v>
      </c>
    </row>
    <row r="263" spans="1:7" ht="63" customHeight="1">
      <c r="A263" s="113" t="s">
        <v>240</v>
      </c>
      <c r="B263" s="113"/>
      <c r="C263" s="113"/>
      <c r="D263" s="114">
        <v>7231660</v>
      </c>
      <c r="E263" s="132">
        <v>7622250</v>
      </c>
      <c r="F263" s="132"/>
      <c r="G263" s="117"/>
    </row>
    <row r="264" spans="1:7" ht="12.75" customHeight="1" outlineLevel="1">
      <c r="A264" s="118"/>
      <c r="B264" s="119"/>
      <c r="C264" s="120" t="s">
        <v>241</v>
      </c>
      <c r="D264" s="121">
        <v>7231660</v>
      </c>
      <c r="E264" s="122"/>
      <c r="F264" s="123"/>
      <c r="G264" s="124"/>
    </row>
    <row r="265" spans="1:7" ht="12.75" customHeight="1" outlineLevel="2">
      <c r="A265" s="125"/>
      <c r="B265" s="126"/>
      <c r="C265" s="127"/>
      <c r="D265" s="128">
        <v>7231660</v>
      </c>
      <c r="E265" s="129"/>
      <c r="F265" s="130"/>
      <c r="G265" s="131" t="s">
        <v>65</v>
      </c>
    </row>
    <row r="266" spans="1:7" ht="12.75" customHeight="1" outlineLevel="1">
      <c r="A266" s="118"/>
      <c r="B266" s="119"/>
      <c r="C266" s="120" t="s">
        <v>242</v>
      </c>
      <c r="D266" s="136"/>
      <c r="E266" s="133">
        <v>7622250</v>
      </c>
      <c r="F266" s="133"/>
      <c r="G266" s="124"/>
    </row>
    <row r="267" spans="1:7" ht="25.5" customHeight="1" outlineLevel="2">
      <c r="A267" s="125"/>
      <c r="B267" s="126"/>
      <c r="C267" s="127"/>
      <c r="D267" s="134"/>
      <c r="E267" s="135">
        <v>7622250</v>
      </c>
      <c r="F267" s="135"/>
      <c r="G267" s="131" t="s">
        <v>243</v>
      </c>
    </row>
    <row r="268" spans="1:7" ht="51" customHeight="1">
      <c r="A268" s="113" t="s">
        <v>244</v>
      </c>
      <c r="B268" s="113"/>
      <c r="C268" s="113"/>
      <c r="D268" s="114">
        <v>31462086</v>
      </c>
      <c r="E268" s="132">
        <v>25691892</v>
      </c>
      <c r="F268" s="132"/>
      <c r="G268" s="117"/>
    </row>
    <row r="269" spans="1:7" ht="12.75" customHeight="1" outlineLevel="1">
      <c r="A269" s="118"/>
      <c r="B269" s="119"/>
      <c r="C269" s="120" t="s">
        <v>245</v>
      </c>
      <c r="D269" s="121">
        <v>11194586</v>
      </c>
      <c r="E269" s="122"/>
      <c r="F269" s="123"/>
      <c r="G269" s="124"/>
    </row>
    <row r="270" spans="1:7" ht="12.75" customHeight="1" outlineLevel="2">
      <c r="A270" s="125"/>
      <c r="B270" s="126"/>
      <c r="C270" s="127"/>
      <c r="D270" s="128">
        <v>11194586</v>
      </c>
      <c r="E270" s="129"/>
      <c r="F270" s="130"/>
      <c r="G270" s="131" t="s">
        <v>65</v>
      </c>
    </row>
    <row r="271" spans="1:7" ht="12.75" customHeight="1" outlineLevel="1">
      <c r="A271" s="118"/>
      <c r="B271" s="119"/>
      <c r="C271" s="120" t="s">
        <v>246</v>
      </c>
      <c r="D271" s="121">
        <v>5267500</v>
      </c>
      <c r="E271" s="133">
        <v>8415892</v>
      </c>
      <c r="F271" s="133"/>
      <c r="G271" s="124"/>
    </row>
    <row r="272" spans="1:7" ht="37.5" customHeight="1" outlineLevel="2">
      <c r="A272" s="125"/>
      <c r="B272" s="126"/>
      <c r="C272" s="127"/>
      <c r="D272" s="134"/>
      <c r="E272" s="135">
        <v>415892</v>
      </c>
      <c r="F272" s="135"/>
      <c r="G272" s="131" t="s">
        <v>247</v>
      </c>
    </row>
    <row r="273" spans="1:7" ht="25.5" customHeight="1" outlineLevel="2">
      <c r="A273" s="125"/>
      <c r="B273" s="126"/>
      <c r="C273" s="127"/>
      <c r="D273" s="128">
        <v>5267500</v>
      </c>
      <c r="E273" s="135">
        <v>8000000</v>
      </c>
      <c r="F273" s="135"/>
      <c r="G273" s="131" t="s">
        <v>248</v>
      </c>
    </row>
    <row r="274" spans="1:7" ht="12.75" customHeight="1" outlineLevel="1">
      <c r="A274" s="118"/>
      <c r="B274" s="119"/>
      <c r="C274" s="120" t="s">
        <v>249</v>
      </c>
      <c r="D274" s="121">
        <v>2500000</v>
      </c>
      <c r="E274" s="122"/>
      <c r="F274" s="123"/>
      <c r="G274" s="124"/>
    </row>
    <row r="275" spans="1:7" ht="12.75" customHeight="1" outlineLevel="2">
      <c r="A275" s="125"/>
      <c r="B275" s="126"/>
      <c r="C275" s="127"/>
      <c r="D275" s="128">
        <v>2500000</v>
      </c>
      <c r="E275" s="129"/>
      <c r="F275" s="130"/>
      <c r="G275" s="131" t="s">
        <v>250</v>
      </c>
    </row>
    <row r="276" spans="1:7" ht="12.75" customHeight="1" outlineLevel="1">
      <c r="A276" s="118"/>
      <c r="B276" s="119"/>
      <c r="C276" s="120" t="s">
        <v>251</v>
      </c>
      <c r="D276" s="121">
        <v>18526280</v>
      </c>
      <c r="E276" s="133">
        <v>10500000</v>
      </c>
      <c r="F276" s="133"/>
      <c r="G276" s="124"/>
    </row>
    <row r="277" spans="1:7" ht="12.75" customHeight="1" outlineLevel="2">
      <c r="A277" s="125"/>
      <c r="B277" s="126"/>
      <c r="C277" s="127"/>
      <c r="D277" s="134"/>
      <c r="E277" s="135">
        <v>10500000</v>
      </c>
      <c r="F277" s="135"/>
      <c r="G277" s="131" t="s">
        <v>252</v>
      </c>
    </row>
    <row r="278" spans="1:7" ht="12.75" customHeight="1" outlineLevel="2">
      <c r="A278" s="125"/>
      <c r="B278" s="126"/>
      <c r="C278" s="127"/>
      <c r="D278" s="128">
        <v>18526280</v>
      </c>
      <c r="E278" s="129"/>
      <c r="F278" s="130"/>
      <c r="G278" s="131" t="s">
        <v>250</v>
      </c>
    </row>
    <row r="279" spans="1:7" ht="12.75" customHeight="1" outlineLevel="1">
      <c r="A279" s="118"/>
      <c r="B279" s="119"/>
      <c r="C279" s="120" t="s">
        <v>253</v>
      </c>
      <c r="D279" s="121">
        <v>-3526280</v>
      </c>
      <c r="E279" s="133">
        <v>6776000</v>
      </c>
      <c r="F279" s="133"/>
      <c r="G279" s="124"/>
    </row>
    <row r="280" spans="1:7" ht="12.75" customHeight="1" outlineLevel="2">
      <c r="A280" s="125"/>
      <c r="B280" s="126"/>
      <c r="C280" s="127"/>
      <c r="D280" s="128">
        <v>15000000</v>
      </c>
      <c r="E280" s="129"/>
      <c r="F280" s="130"/>
      <c r="G280" s="131" t="s">
        <v>254</v>
      </c>
    </row>
    <row r="281" spans="1:7" ht="12.75" customHeight="1" outlineLevel="2">
      <c r="A281" s="125"/>
      <c r="B281" s="126"/>
      <c r="C281" s="127"/>
      <c r="D281" s="134"/>
      <c r="E281" s="135">
        <v>6776000</v>
      </c>
      <c r="F281" s="135"/>
      <c r="G281" s="131" t="s">
        <v>255</v>
      </c>
    </row>
    <row r="282" spans="1:7" ht="12.75" customHeight="1" outlineLevel="2">
      <c r="A282" s="125"/>
      <c r="B282" s="126"/>
      <c r="C282" s="127"/>
      <c r="D282" s="128">
        <v>-18526280</v>
      </c>
      <c r="E282" s="129"/>
      <c r="F282" s="130"/>
      <c r="G282" s="131" t="s">
        <v>250</v>
      </c>
    </row>
    <row r="283" spans="1:7" ht="12.75" customHeight="1" outlineLevel="1">
      <c r="A283" s="118"/>
      <c r="B283" s="119"/>
      <c r="C283" s="120" t="s">
        <v>256</v>
      </c>
      <c r="D283" s="121">
        <v>-2500000</v>
      </c>
      <c r="E283" s="122"/>
      <c r="F283" s="123"/>
      <c r="G283" s="124"/>
    </row>
    <row r="284" spans="1:7" ht="12.75" customHeight="1" outlineLevel="2">
      <c r="A284" s="125"/>
      <c r="B284" s="126"/>
      <c r="C284" s="127"/>
      <c r="D284" s="128">
        <v>-2500000</v>
      </c>
      <c r="E284" s="129"/>
      <c r="F284" s="130"/>
      <c r="G284" s="131" t="s">
        <v>250</v>
      </c>
    </row>
    <row r="285" spans="1:7" ht="51" customHeight="1">
      <c r="A285" s="113" t="s">
        <v>257</v>
      </c>
      <c r="B285" s="113"/>
      <c r="C285" s="113"/>
      <c r="D285" s="114">
        <v>3340958</v>
      </c>
      <c r="E285" s="115"/>
      <c r="F285" s="116"/>
      <c r="G285" s="117"/>
    </row>
    <row r="286" spans="1:7" ht="12.75" customHeight="1" outlineLevel="1">
      <c r="A286" s="118"/>
      <c r="B286" s="119"/>
      <c r="C286" s="120" t="s">
        <v>258</v>
      </c>
      <c r="D286" s="121">
        <v>3340958</v>
      </c>
      <c r="E286" s="122"/>
      <c r="F286" s="123"/>
      <c r="G286" s="124"/>
    </row>
    <row r="287" spans="1:7" ht="12.75" customHeight="1" outlineLevel="2">
      <c r="A287" s="125"/>
      <c r="B287" s="126"/>
      <c r="C287" s="127"/>
      <c r="D287" s="128">
        <v>3340958</v>
      </c>
      <c r="E287" s="129"/>
      <c r="F287" s="130"/>
      <c r="G287" s="131" t="s">
        <v>65</v>
      </c>
    </row>
    <row r="288" spans="1:7" ht="51" customHeight="1">
      <c r="A288" s="113" t="s">
        <v>259</v>
      </c>
      <c r="B288" s="113"/>
      <c r="C288" s="113"/>
      <c r="D288" s="114">
        <v>25596173</v>
      </c>
      <c r="E288" s="115"/>
      <c r="F288" s="116"/>
      <c r="G288" s="117"/>
    </row>
    <row r="289" spans="1:7" ht="12.75" customHeight="1" outlineLevel="1">
      <c r="A289" s="118"/>
      <c r="B289" s="119"/>
      <c r="C289" s="120" t="s">
        <v>260</v>
      </c>
      <c r="D289" s="121">
        <v>25596173</v>
      </c>
      <c r="E289" s="122"/>
      <c r="F289" s="123"/>
      <c r="G289" s="124"/>
    </row>
    <row r="290" spans="1:7" ht="12.75" customHeight="1" outlineLevel="2">
      <c r="A290" s="125"/>
      <c r="B290" s="126"/>
      <c r="C290" s="127"/>
      <c r="D290" s="128">
        <v>25596173</v>
      </c>
      <c r="E290" s="129"/>
      <c r="F290" s="130"/>
      <c r="G290" s="131" t="s">
        <v>65</v>
      </c>
    </row>
    <row r="291" spans="1:7" ht="51" customHeight="1">
      <c r="A291" s="113" t="s">
        <v>261</v>
      </c>
      <c r="B291" s="113"/>
      <c r="C291" s="113"/>
      <c r="D291" s="114">
        <v>13423266</v>
      </c>
      <c r="E291" s="132">
        <v>104312381</v>
      </c>
      <c r="F291" s="132"/>
      <c r="G291" s="117"/>
    </row>
    <row r="292" spans="1:7" ht="12.75" customHeight="1" outlineLevel="1">
      <c r="A292" s="118"/>
      <c r="B292" s="119"/>
      <c r="C292" s="120" t="s">
        <v>262</v>
      </c>
      <c r="D292" s="121">
        <v>9235266</v>
      </c>
      <c r="E292" s="122"/>
      <c r="F292" s="123"/>
      <c r="G292" s="124"/>
    </row>
    <row r="293" spans="1:7" ht="12.75" customHeight="1" outlineLevel="2">
      <c r="A293" s="125"/>
      <c r="B293" s="126"/>
      <c r="C293" s="127"/>
      <c r="D293" s="128">
        <v>9235266</v>
      </c>
      <c r="E293" s="129"/>
      <c r="F293" s="130"/>
      <c r="G293" s="131" t="s">
        <v>65</v>
      </c>
    </row>
    <row r="294" spans="1:7" ht="12.75" customHeight="1" outlineLevel="1">
      <c r="A294" s="118"/>
      <c r="B294" s="119"/>
      <c r="C294" s="120" t="s">
        <v>263</v>
      </c>
      <c r="D294" s="121">
        <v>4188000</v>
      </c>
      <c r="E294" s="122"/>
      <c r="F294" s="123"/>
      <c r="G294" s="124"/>
    </row>
    <row r="295" spans="1:7" ht="12.75" customHeight="1" outlineLevel="2">
      <c r="A295" s="125"/>
      <c r="B295" s="126"/>
      <c r="C295" s="127"/>
      <c r="D295" s="128">
        <v>4188000</v>
      </c>
      <c r="E295" s="129"/>
      <c r="F295" s="130"/>
      <c r="G295" s="131" t="s">
        <v>264</v>
      </c>
    </row>
    <row r="296" spans="1:7" ht="12.75" customHeight="1" outlineLevel="1">
      <c r="A296" s="118"/>
      <c r="B296" s="119"/>
      <c r="C296" s="120" t="s">
        <v>265</v>
      </c>
      <c r="D296" s="136"/>
      <c r="E296" s="133">
        <v>1203350</v>
      </c>
      <c r="F296" s="133"/>
      <c r="G296" s="124"/>
    </row>
    <row r="297" spans="1:7" ht="37.5" customHeight="1" outlineLevel="2">
      <c r="A297" s="125"/>
      <c r="B297" s="126"/>
      <c r="C297" s="127"/>
      <c r="D297" s="134"/>
      <c r="E297" s="135">
        <v>1203350</v>
      </c>
      <c r="F297" s="135"/>
      <c r="G297" s="131" t="s">
        <v>266</v>
      </c>
    </row>
    <row r="298" spans="1:7" ht="12.75" customHeight="1" outlineLevel="1">
      <c r="A298" s="118"/>
      <c r="B298" s="119"/>
      <c r="C298" s="120" t="s">
        <v>267</v>
      </c>
      <c r="D298" s="136"/>
      <c r="E298" s="133">
        <v>6023638</v>
      </c>
      <c r="F298" s="133"/>
      <c r="G298" s="124"/>
    </row>
    <row r="299" spans="1:7" ht="63" customHeight="1" outlineLevel="2">
      <c r="A299" s="125"/>
      <c r="B299" s="126"/>
      <c r="C299" s="127"/>
      <c r="D299" s="134"/>
      <c r="E299" s="135">
        <v>4837737</v>
      </c>
      <c r="F299" s="135"/>
      <c r="G299" s="131" t="s">
        <v>268</v>
      </c>
    </row>
    <row r="300" spans="1:7" ht="51" customHeight="1" outlineLevel="2">
      <c r="A300" s="125"/>
      <c r="B300" s="126"/>
      <c r="C300" s="127"/>
      <c r="D300" s="134"/>
      <c r="E300" s="137">
        <v>641</v>
      </c>
      <c r="F300" s="137"/>
      <c r="G300" s="131" t="s">
        <v>269</v>
      </c>
    </row>
    <row r="301" spans="1:7" ht="37.5" customHeight="1" outlineLevel="2">
      <c r="A301" s="125"/>
      <c r="B301" s="126"/>
      <c r="C301" s="127"/>
      <c r="D301" s="134"/>
      <c r="E301" s="135">
        <v>1185260</v>
      </c>
      <c r="F301" s="135"/>
      <c r="G301" s="131" t="s">
        <v>270</v>
      </c>
    </row>
    <row r="302" spans="1:7" ht="12.75" customHeight="1" outlineLevel="1">
      <c r="A302" s="118"/>
      <c r="B302" s="119"/>
      <c r="C302" s="120" t="s">
        <v>271</v>
      </c>
      <c r="D302" s="136"/>
      <c r="E302" s="133">
        <v>97085393</v>
      </c>
      <c r="F302" s="133"/>
      <c r="G302" s="124"/>
    </row>
    <row r="303" spans="1:7" ht="63" customHeight="1" outlineLevel="2">
      <c r="A303" s="125"/>
      <c r="B303" s="126"/>
      <c r="C303" s="127"/>
      <c r="D303" s="134"/>
      <c r="E303" s="135">
        <v>97085393</v>
      </c>
      <c r="F303" s="135"/>
      <c r="G303" s="131" t="s">
        <v>272</v>
      </c>
    </row>
    <row r="304" spans="1:7" ht="37.5" customHeight="1">
      <c r="A304" s="113" t="s">
        <v>273</v>
      </c>
      <c r="B304" s="113"/>
      <c r="C304" s="113"/>
      <c r="D304" s="114">
        <v>378374598</v>
      </c>
      <c r="E304" s="132">
        <v>753259954</v>
      </c>
      <c r="F304" s="132"/>
      <c r="G304" s="117"/>
    </row>
    <row r="305" spans="1:7" ht="12.75" customHeight="1" outlineLevel="1">
      <c r="A305" s="118"/>
      <c r="B305" s="119"/>
      <c r="C305" s="120" t="s">
        <v>274</v>
      </c>
      <c r="D305" s="121">
        <v>13511598</v>
      </c>
      <c r="E305" s="122"/>
      <c r="F305" s="123"/>
      <c r="G305" s="124"/>
    </row>
    <row r="306" spans="1:7" ht="12.75" customHeight="1" outlineLevel="2">
      <c r="A306" s="125"/>
      <c r="B306" s="126"/>
      <c r="C306" s="127"/>
      <c r="D306" s="128">
        <v>13511598</v>
      </c>
      <c r="E306" s="129"/>
      <c r="F306" s="130"/>
      <c r="G306" s="131" t="s">
        <v>65</v>
      </c>
    </row>
    <row r="307" spans="1:7" ht="12.75" customHeight="1" outlineLevel="1">
      <c r="A307" s="118"/>
      <c r="B307" s="119"/>
      <c r="C307" s="120" t="s">
        <v>275</v>
      </c>
      <c r="D307" s="136"/>
      <c r="E307" s="133">
        <v>4316954</v>
      </c>
      <c r="F307" s="133"/>
      <c r="G307" s="124"/>
    </row>
    <row r="308" spans="1:7" ht="37.5" customHeight="1" outlineLevel="2">
      <c r="A308" s="125"/>
      <c r="B308" s="126"/>
      <c r="C308" s="127"/>
      <c r="D308" s="134"/>
      <c r="E308" s="135">
        <v>2816954</v>
      </c>
      <c r="F308" s="135"/>
      <c r="G308" s="131" t="s">
        <v>276</v>
      </c>
    </row>
    <row r="309" spans="1:7" ht="37.5" customHeight="1" outlineLevel="2">
      <c r="A309" s="125"/>
      <c r="B309" s="126"/>
      <c r="C309" s="127"/>
      <c r="D309" s="134"/>
      <c r="E309" s="135">
        <v>1500000</v>
      </c>
      <c r="F309" s="135"/>
      <c r="G309" s="131" t="s">
        <v>277</v>
      </c>
    </row>
    <row r="310" spans="1:7" ht="12.75" customHeight="1" outlineLevel="1">
      <c r="A310" s="118"/>
      <c r="B310" s="119"/>
      <c r="C310" s="120" t="s">
        <v>278</v>
      </c>
      <c r="D310" s="121">
        <v>94863000</v>
      </c>
      <c r="E310" s="133">
        <v>48943000</v>
      </c>
      <c r="F310" s="133"/>
      <c r="G310" s="124"/>
    </row>
    <row r="311" spans="1:7" ht="37.5" customHeight="1" outlineLevel="2">
      <c r="A311" s="125"/>
      <c r="B311" s="126"/>
      <c r="C311" s="127"/>
      <c r="D311" s="134"/>
      <c r="E311" s="135">
        <v>25086000</v>
      </c>
      <c r="F311" s="135"/>
      <c r="G311" s="131" t="s">
        <v>279</v>
      </c>
    </row>
    <row r="312" spans="1:7" ht="37.5" customHeight="1" outlineLevel="2">
      <c r="A312" s="125"/>
      <c r="B312" s="126"/>
      <c r="C312" s="127"/>
      <c r="D312" s="128">
        <v>94863000</v>
      </c>
      <c r="E312" s="135">
        <v>23857000</v>
      </c>
      <c r="F312" s="135"/>
      <c r="G312" s="131" t="s">
        <v>280</v>
      </c>
    </row>
    <row r="313" spans="1:7" ht="12.75" customHeight="1" outlineLevel="1">
      <c r="A313" s="118"/>
      <c r="B313" s="119"/>
      <c r="C313" s="120" t="s">
        <v>281</v>
      </c>
      <c r="D313" s="136"/>
      <c r="E313" s="133">
        <v>300000000</v>
      </c>
      <c r="F313" s="133"/>
      <c r="G313" s="124"/>
    </row>
    <row r="314" spans="1:7" ht="25.5" customHeight="1" outlineLevel="2">
      <c r="A314" s="125"/>
      <c r="B314" s="126"/>
      <c r="C314" s="127"/>
      <c r="D314" s="134"/>
      <c r="E314" s="135">
        <v>300000000</v>
      </c>
      <c r="F314" s="135"/>
      <c r="G314" s="131" t="s">
        <v>282</v>
      </c>
    </row>
    <row r="315" spans="1:7" ht="12.75" customHeight="1" outlineLevel="1">
      <c r="A315" s="118"/>
      <c r="B315" s="119"/>
      <c r="C315" s="120" t="s">
        <v>283</v>
      </c>
      <c r="D315" s="121">
        <v>270000000</v>
      </c>
      <c r="E315" s="133">
        <v>400000000</v>
      </c>
      <c r="F315" s="133"/>
      <c r="G315" s="124"/>
    </row>
    <row r="316" spans="1:7" ht="37.5" customHeight="1" outlineLevel="2">
      <c r="A316" s="125"/>
      <c r="B316" s="126"/>
      <c r="C316" s="127"/>
      <c r="D316" s="128">
        <v>270000000</v>
      </c>
      <c r="E316" s="135">
        <v>400000000</v>
      </c>
      <c r="F316" s="135"/>
      <c r="G316" s="131" t="s">
        <v>284</v>
      </c>
    </row>
    <row r="317" spans="1:7" ht="51" customHeight="1">
      <c r="A317" s="113" t="s">
        <v>285</v>
      </c>
      <c r="B317" s="113"/>
      <c r="C317" s="113"/>
      <c r="D317" s="114">
        <v>16559670</v>
      </c>
      <c r="E317" s="115"/>
      <c r="F317" s="116"/>
      <c r="G317" s="117"/>
    </row>
    <row r="318" spans="1:7" ht="12.75" customHeight="1" outlineLevel="1">
      <c r="A318" s="118"/>
      <c r="B318" s="119"/>
      <c r="C318" s="120" t="s">
        <v>286</v>
      </c>
      <c r="D318" s="121">
        <v>16559670</v>
      </c>
      <c r="E318" s="122"/>
      <c r="F318" s="123"/>
      <c r="G318" s="124"/>
    </row>
    <row r="319" spans="1:7" ht="12.75" customHeight="1" outlineLevel="2">
      <c r="A319" s="125"/>
      <c r="B319" s="126"/>
      <c r="C319" s="127"/>
      <c r="D319" s="128">
        <v>16559670</v>
      </c>
      <c r="E319" s="129"/>
      <c r="F319" s="130"/>
      <c r="G319" s="131" t="s">
        <v>65</v>
      </c>
    </row>
    <row r="320" spans="1:7" ht="37.5" customHeight="1">
      <c r="A320" s="113" t="s">
        <v>287</v>
      </c>
      <c r="B320" s="113"/>
      <c r="C320" s="113"/>
      <c r="D320" s="114">
        <v>7732067</v>
      </c>
      <c r="E320" s="115"/>
      <c r="F320" s="116"/>
      <c r="G320" s="117"/>
    </row>
    <row r="321" spans="1:7" ht="12.75" customHeight="1" outlineLevel="1">
      <c r="A321" s="118"/>
      <c r="B321" s="119"/>
      <c r="C321" s="120" t="s">
        <v>288</v>
      </c>
      <c r="D321" s="121">
        <v>7732067</v>
      </c>
      <c r="E321" s="122"/>
      <c r="F321" s="123"/>
      <c r="G321" s="124"/>
    </row>
    <row r="322" spans="1:7" ht="12.75" customHeight="1" outlineLevel="2">
      <c r="A322" s="125"/>
      <c r="B322" s="126"/>
      <c r="C322" s="127"/>
      <c r="D322" s="128">
        <v>7732067</v>
      </c>
      <c r="E322" s="129"/>
      <c r="F322" s="130"/>
      <c r="G322" s="131" t="s">
        <v>65</v>
      </c>
    </row>
    <row r="323" spans="1:7" ht="51" customHeight="1">
      <c r="A323" s="113" t="s">
        <v>289</v>
      </c>
      <c r="B323" s="113"/>
      <c r="C323" s="113"/>
      <c r="D323" s="114">
        <v>15292297</v>
      </c>
      <c r="E323" s="115"/>
      <c r="F323" s="116"/>
      <c r="G323" s="117"/>
    </row>
    <row r="324" spans="1:7" ht="12.75" customHeight="1" outlineLevel="1">
      <c r="A324" s="118"/>
      <c r="B324" s="119"/>
      <c r="C324" s="120" t="s">
        <v>290</v>
      </c>
      <c r="D324" s="121">
        <v>15292297</v>
      </c>
      <c r="E324" s="122"/>
      <c r="F324" s="123"/>
      <c r="G324" s="124"/>
    </row>
    <row r="325" spans="1:7" ht="12.75" customHeight="1" outlineLevel="2">
      <c r="A325" s="125"/>
      <c r="B325" s="126"/>
      <c r="C325" s="127"/>
      <c r="D325" s="128">
        <v>15292297</v>
      </c>
      <c r="E325" s="129"/>
      <c r="F325" s="130"/>
      <c r="G325" s="131" t="s">
        <v>65</v>
      </c>
    </row>
    <row r="326" spans="1:7" ht="51" customHeight="1">
      <c r="A326" s="113" t="s">
        <v>291</v>
      </c>
      <c r="B326" s="113"/>
      <c r="C326" s="113"/>
      <c r="D326" s="114">
        <v>19144118</v>
      </c>
      <c r="E326" s="115"/>
      <c r="F326" s="116"/>
      <c r="G326" s="117"/>
    </row>
    <row r="327" spans="1:7" ht="12.75" customHeight="1" outlineLevel="1">
      <c r="A327" s="118"/>
      <c r="B327" s="119"/>
      <c r="C327" s="120" t="s">
        <v>292</v>
      </c>
      <c r="D327" s="121">
        <v>19144118</v>
      </c>
      <c r="E327" s="122"/>
      <c r="F327" s="123"/>
      <c r="G327" s="124"/>
    </row>
    <row r="328" spans="1:7" ht="12.75" customHeight="1" outlineLevel="2">
      <c r="A328" s="125"/>
      <c r="B328" s="126"/>
      <c r="C328" s="127"/>
      <c r="D328" s="128">
        <v>19144118</v>
      </c>
      <c r="E328" s="129"/>
      <c r="F328" s="130"/>
      <c r="G328" s="131" t="s">
        <v>65</v>
      </c>
    </row>
    <row r="329" spans="1:7" ht="51" customHeight="1">
      <c r="A329" s="113" t="s">
        <v>293</v>
      </c>
      <c r="B329" s="113"/>
      <c r="C329" s="113"/>
      <c r="D329" s="114">
        <v>14222614</v>
      </c>
      <c r="E329" s="115"/>
      <c r="F329" s="116"/>
      <c r="G329" s="117"/>
    </row>
    <row r="330" spans="1:7" ht="12.75" customHeight="1" outlineLevel="1">
      <c r="A330" s="118"/>
      <c r="B330" s="119"/>
      <c r="C330" s="120" t="s">
        <v>294</v>
      </c>
      <c r="D330" s="121">
        <v>14222614</v>
      </c>
      <c r="E330" s="122"/>
      <c r="F330" s="123"/>
      <c r="G330" s="124"/>
    </row>
    <row r="331" spans="1:7" ht="12.75" customHeight="1" outlineLevel="2">
      <c r="A331" s="125"/>
      <c r="B331" s="126"/>
      <c r="C331" s="127"/>
      <c r="D331" s="128">
        <v>14222614</v>
      </c>
      <c r="E331" s="129"/>
      <c r="F331" s="130"/>
      <c r="G331" s="131" t="s">
        <v>65</v>
      </c>
    </row>
    <row r="332" spans="1:7" ht="37.5" customHeight="1">
      <c r="A332" s="113" t="s">
        <v>295</v>
      </c>
      <c r="B332" s="113"/>
      <c r="C332" s="113"/>
      <c r="D332" s="114">
        <v>20565003</v>
      </c>
      <c r="E332" s="115"/>
      <c r="F332" s="116"/>
      <c r="G332" s="117"/>
    </row>
    <row r="333" spans="1:7" ht="12.75" customHeight="1" outlineLevel="1">
      <c r="A333" s="118"/>
      <c r="B333" s="119"/>
      <c r="C333" s="120" t="s">
        <v>296</v>
      </c>
      <c r="D333" s="121">
        <v>20565003</v>
      </c>
      <c r="E333" s="122"/>
      <c r="F333" s="123"/>
      <c r="G333" s="124"/>
    </row>
    <row r="334" spans="1:7" ht="12.75" customHeight="1" outlineLevel="2">
      <c r="A334" s="125"/>
      <c r="B334" s="126"/>
      <c r="C334" s="127"/>
      <c r="D334" s="128">
        <v>20565003</v>
      </c>
      <c r="E334" s="129"/>
      <c r="F334" s="130"/>
      <c r="G334" s="131" t="s">
        <v>65</v>
      </c>
    </row>
    <row r="335" spans="1:7" ht="37.5" customHeight="1">
      <c r="A335" s="113" t="s">
        <v>297</v>
      </c>
      <c r="B335" s="113"/>
      <c r="C335" s="113"/>
      <c r="D335" s="114">
        <v>107812877</v>
      </c>
      <c r="E335" s="115"/>
      <c r="F335" s="116"/>
      <c r="G335" s="117"/>
    </row>
    <row r="336" spans="1:7" ht="12.75" customHeight="1" outlineLevel="1">
      <c r="A336" s="118"/>
      <c r="B336" s="119"/>
      <c r="C336" s="120" t="s">
        <v>298</v>
      </c>
      <c r="D336" s="121">
        <v>27812877</v>
      </c>
      <c r="E336" s="122"/>
      <c r="F336" s="123"/>
      <c r="G336" s="124"/>
    </row>
    <row r="337" spans="1:7" ht="12.75" customHeight="1" outlineLevel="2">
      <c r="A337" s="125"/>
      <c r="B337" s="126"/>
      <c r="C337" s="127"/>
      <c r="D337" s="128">
        <v>27812877</v>
      </c>
      <c r="E337" s="129"/>
      <c r="F337" s="130"/>
      <c r="G337" s="131" t="s">
        <v>65</v>
      </c>
    </row>
    <row r="338" spans="1:7" ht="12.75" customHeight="1" outlineLevel="1">
      <c r="A338" s="118"/>
      <c r="B338" s="119"/>
      <c r="C338" s="120" t="s">
        <v>299</v>
      </c>
      <c r="D338" s="121">
        <v>50000000</v>
      </c>
      <c r="E338" s="122"/>
      <c r="F338" s="123"/>
      <c r="G338" s="124"/>
    </row>
    <row r="339" spans="1:7" ht="12.75" customHeight="1" outlineLevel="2">
      <c r="A339" s="125"/>
      <c r="B339" s="126"/>
      <c r="C339" s="127"/>
      <c r="D339" s="128">
        <v>50000000</v>
      </c>
      <c r="E339" s="129"/>
      <c r="F339" s="130"/>
      <c r="G339" s="131" t="s">
        <v>300</v>
      </c>
    </row>
    <row r="340" spans="1:7" ht="12.75" customHeight="1" outlineLevel="1">
      <c r="A340" s="118"/>
      <c r="B340" s="119"/>
      <c r="C340" s="120" t="s">
        <v>301</v>
      </c>
      <c r="D340" s="121">
        <v>30000000</v>
      </c>
      <c r="E340" s="122"/>
      <c r="F340" s="123"/>
      <c r="G340" s="124"/>
    </row>
    <row r="341" spans="1:7" ht="63" customHeight="1" outlineLevel="2">
      <c r="A341" s="125"/>
      <c r="B341" s="126"/>
      <c r="C341" s="127"/>
      <c r="D341" s="128">
        <v>30000000</v>
      </c>
      <c r="E341" s="129"/>
      <c r="F341" s="130"/>
      <c r="G341" s="131" t="s">
        <v>302</v>
      </c>
    </row>
    <row r="342" spans="1:7" ht="51" customHeight="1">
      <c r="A342" s="113" t="s">
        <v>303</v>
      </c>
      <c r="B342" s="113"/>
      <c r="C342" s="113"/>
      <c r="D342" s="114">
        <v>16922193</v>
      </c>
      <c r="E342" s="115"/>
      <c r="F342" s="116"/>
      <c r="G342" s="117"/>
    </row>
    <row r="343" spans="1:7" ht="12.75" customHeight="1" outlineLevel="1">
      <c r="A343" s="118"/>
      <c r="B343" s="119"/>
      <c r="C343" s="120" t="s">
        <v>304</v>
      </c>
      <c r="D343" s="121">
        <v>11487374</v>
      </c>
      <c r="E343" s="122"/>
      <c r="F343" s="123"/>
      <c r="G343" s="124"/>
    </row>
    <row r="344" spans="1:7" ht="12.75" customHeight="1" outlineLevel="2">
      <c r="A344" s="125"/>
      <c r="B344" s="126"/>
      <c r="C344" s="127"/>
      <c r="D344" s="128">
        <v>11487374</v>
      </c>
      <c r="E344" s="129"/>
      <c r="F344" s="130"/>
      <c r="G344" s="131" t="s">
        <v>65</v>
      </c>
    </row>
    <row r="345" spans="1:7" ht="12.75" customHeight="1" outlineLevel="1">
      <c r="A345" s="118"/>
      <c r="B345" s="119"/>
      <c r="C345" s="120" t="s">
        <v>305</v>
      </c>
      <c r="D345" s="121">
        <v>5434819</v>
      </c>
      <c r="E345" s="122"/>
      <c r="F345" s="123"/>
      <c r="G345" s="124"/>
    </row>
    <row r="346" spans="1:7" ht="12.75" customHeight="1" outlineLevel="2">
      <c r="A346" s="125"/>
      <c r="B346" s="126"/>
      <c r="C346" s="127"/>
      <c r="D346" s="128">
        <v>5434819</v>
      </c>
      <c r="E346" s="129"/>
      <c r="F346" s="130"/>
      <c r="G346" s="131" t="s">
        <v>65</v>
      </c>
    </row>
    <row r="347" spans="1:7" ht="25.5" customHeight="1">
      <c r="A347" s="113" t="s">
        <v>306</v>
      </c>
      <c r="B347" s="113"/>
      <c r="C347" s="113"/>
      <c r="D347" s="114">
        <v>28023485</v>
      </c>
      <c r="E347" s="132">
        <v>106597651</v>
      </c>
      <c r="F347" s="132"/>
      <c r="G347" s="117"/>
    </row>
    <row r="348" spans="1:7" ht="12.75" customHeight="1" outlineLevel="1">
      <c r="A348" s="118"/>
      <c r="B348" s="119"/>
      <c r="C348" s="120" t="s">
        <v>307</v>
      </c>
      <c r="D348" s="121">
        <v>27617258</v>
      </c>
      <c r="E348" s="133">
        <v>4255697</v>
      </c>
      <c r="F348" s="133"/>
      <c r="G348" s="124"/>
    </row>
    <row r="349" spans="1:7" ht="12.75" customHeight="1" outlineLevel="2">
      <c r="A349" s="125"/>
      <c r="B349" s="126"/>
      <c r="C349" s="127"/>
      <c r="D349" s="128">
        <v>27088258</v>
      </c>
      <c r="E349" s="129"/>
      <c r="F349" s="130"/>
      <c r="G349" s="131" t="s">
        <v>65</v>
      </c>
    </row>
    <row r="350" spans="1:7" ht="12.75" customHeight="1" outlineLevel="2">
      <c r="A350" s="125"/>
      <c r="B350" s="126"/>
      <c r="C350" s="127"/>
      <c r="D350" s="128">
        <v>529000</v>
      </c>
      <c r="E350" s="129"/>
      <c r="F350" s="130"/>
      <c r="G350" s="131" t="s">
        <v>308</v>
      </c>
    </row>
    <row r="351" spans="1:7" ht="25.5" customHeight="1" outlineLevel="2">
      <c r="A351" s="125"/>
      <c r="B351" s="126"/>
      <c r="C351" s="127"/>
      <c r="D351" s="134"/>
      <c r="E351" s="135">
        <v>4255697</v>
      </c>
      <c r="F351" s="135"/>
      <c r="G351" s="131" t="s">
        <v>309</v>
      </c>
    </row>
    <row r="352" spans="1:7" ht="12.75" customHeight="1" outlineLevel="1">
      <c r="A352" s="118"/>
      <c r="B352" s="119"/>
      <c r="C352" s="120" t="s">
        <v>310</v>
      </c>
      <c r="D352" s="121">
        <v>-10700</v>
      </c>
      <c r="E352" s="133">
        <v>24617</v>
      </c>
      <c r="F352" s="133"/>
      <c r="G352" s="124"/>
    </row>
    <row r="353" spans="1:7" ht="25.5" customHeight="1" outlineLevel="2">
      <c r="A353" s="125"/>
      <c r="B353" s="126"/>
      <c r="C353" s="127"/>
      <c r="D353" s="134"/>
      <c r="E353" s="135">
        <v>13917</v>
      </c>
      <c r="F353" s="135"/>
      <c r="G353" s="131" t="s">
        <v>311</v>
      </c>
    </row>
    <row r="354" spans="1:7" ht="12.75" customHeight="1" outlineLevel="2">
      <c r="A354" s="125"/>
      <c r="B354" s="126"/>
      <c r="C354" s="127"/>
      <c r="D354" s="128">
        <v>-10700</v>
      </c>
      <c r="E354" s="135">
        <v>10700</v>
      </c>
      <c r="F354" s="135"/>
      <c r="G354" s="131" t="s">
        <v>312</v>
      </c>
    </row>
    <row r="355" spans="1:7" ht="12.75" customHeight="1" outlineLevel="1">
      <c r="A355" s="118"/>
      <c r="B355" s="119"/>
      <c r="C355" s="120" t="s">
        <v>313</v>
      </c>
      <c r="D355" s="121">
        <v>-958200</v>
      </c>
      <c r="E355" s="133">
        <v>18230636</v>
      </c>
      <c r="F355" s="133"/>
      <c r="G355" s="124"/>
    </row>
    <row r="356" spans="1:7" ht="25.5" customHeight="1" outlineLevel="2">
      <c r="A356" s="125"/>
      <c r="B356" s="126"/>
      <c r="C356" s="127"/>
      <c r="D356" s="134"/>
      <c r="E356" s="135">
        <v>13365244</v>
      </c>
      <c r="F356" s="135"/>
      <c r="G356" s="131" t="s">
        <v>314</v>
      </c>
    </row>
    <row r="357" spans="1:7" ht="25.5" customHeight="1" outlineLevel="2">
      <c r="A357" s="125"/>
      <c r="B357" s="126"/>
      <c r="C357" s="127"/>
      <c r="D357" s="134"/>
      <c r="E357" s="135">
        <v>3907192</v>
      </c>
      <c r="F357" s="135"/>
      <c r="G357" s="131" t="s">
        <v>315</v>
      </c>
    </row>
    <row r="358" spans="1:7" ht="12.75" customHeight="1" outlineLevel="2">
      <c r="A358" s="125"/>
      <c r="B358" s="126"/>
      <c r="C358" s="127"/>
      <c r="D358" s="128">
        <v>-958200</v>
      </c>
      <c r="E358" s="135">
        <v>958200</v>
      </c>
      <c r="F358" s="135"/>
      <c r="G358" s="131" t="s">
        <v>312</v>
      </c>
    </row>
    <row r="359" spans="1:7" ht="12.75" customHeight="1" outlineLevel="1">
      <c r="A359" s="118"/>
      <c r="B359" s="119"/>
      <c r="C359" s="120" t="s">
        <v>316</v>
      </c>
      <c r="D359" s="121">
        <v>-796500</v>
      </c>
      <c r="E359" s="133">
        <v>2794194</v>
      </c>
      <c r="F359" s="133"/>
      <c r="G359" s="124"/>
    </row>
    <row r="360" spans="1:7" ht="25.5" customHeight="1" outlineLevel="2">
      <c r="A360" s="125"/>
      <c r="B360" s="126"/>
      <c r="C360" s="127"/>
      <c r="D360" s="134"/>
      <c r="E360" s="135">
        <v>1997694</v>
      </c>
      <c r="F360" s="135"/>
      <c r="G360" s="131" t="s">
        <v>317</v>
      </c>
    </row>
    <row r="361" spans="1:7" ht="12.75" customHeight="1" outlineLevel="2">
      <c r="A361" s="125"/>
      <c r="B361" s="126"/>
      <c r="C361" s="127"/>
      <c r="D361" s="128">
        <v>-796500</v>
      </c>
      <c r="E361" s="135">
        <v>796500</v>
      </c>
      <c r="F361" s="135"/>
      <c r="G361" s="131" t="s">
        <v>312</v>
      </c>
    </row>
    <row r="362" spans="1:7" ht="12.75" customHeight="1" outlineLevel="1">
      <c r="A362" s="118"/>
      <c r="B362" s="119"/>
      <c r="C362" s="120" t="s">
        <v>318</v>
      </c>
      <c r="D362" s="121">
        <v>-319400</v>
      </c>
      <c r="E362" s="122"/>
      <c r="F362" s="123"/>
      <c r="G362" s="124"/>
    </row>
    <row r="363" spans="1:7" ht="25.5" customHeight="1" outlineLevel="2">
      <c r="A363" s="125"/>
      <c r="B363" s="126"/>
      <c r="C363" s="127"/>
      <c r="D363" s="128">
        <v>-319400</v>
      </c>
      <c r="E363" s="129"/>
      <c r="F363" s="130"/>
      <c r="G363" s="131" t="s">
        <v>319</v>
      </c>
    </row>
    <row r="364" spans="1:7" ht="12.75" customHeight="1" outlineLevel="1">
      <c r="A364" s="118"/>
      <c r="B364" s="119"/>
      <c r="C364" s="120" t="s">
        <v>320</v>
      </c>
      <c r="D364" s="121">
        <v>675365</v>
      </c>
      <c r="E364" s="122"/>
      <c r="F364" s="123"/>
      <c r="G364" s="124"/>
    </row>
    <row r="365" spans="1:7" ht="12.75" customHeight="1" outlineLevel="2">
      <c r="A365" s="125"/>
      <c r="B365" s="126"/>
      <c r="C365" s="127"/>
      <c r="D365" s="128">
        <v>675365</v>
      </c>
      <c r="E365" s="129"/>
      <c r="F365" s="130"/>
      <c r="G365" s="131" t="s">
        <v>321</v>
      </c>
    </row>
    <row r="366" spans="1:7" ht="12.75" customHeight="1" outlineLevel="1">
      <c r="A366" s="118"/>
      <c r="B366" s="119"/>
      <c r="C366" s="120" t="s">
        <v>322</v>
      </c>
      <c r="D366" s="121">
        <v>-18500</v>
      </c>
      <c r="E366" s="133">
        <v>18500</v>
      </c>
      <c r="F366" s="133"/>
      <c r="G366" s="124"/>
    </row>
    <row r="367" spans="1:7" ht="12.75" customHeight="1" outlineLevel="2">
      <c r="A367" s="125"/>
      <c r="B367" s="126"/>
      <c r="C367" s="127"/>
      <c r="D367" s="128">
        <v>-18500</v>
      </c>
      <c r="E367" s="135">
        <v>18500</v>
      </c>
      <c r="F367" s="135"/>
      <c r="G367" s="131" t="s">
        <v>312</v>
      </c>
    </row>
    <row r="368" spans="1:7" ht="12.75" customHeight="1" outlineLevel="1">
      <c r="A368" s="118"/>
      <c r="B368" s="119"/>
      <c r="C368" s="120" t="s">
        <v>323</v>
      </c>
      <c r="D368" s="121">
        <v>1588700</v>
      </c>
      <c r="E368" s="122"/>
      <c r="F368" s="123"/>
      <c r="G368" s="124"/>
    </row>
    <row r="369" spans="1:7" ht="25.5" customHeight="1" outlineLevel="2">
      <c r="A369" s="125"/>
      <c r="B369" s="126"/>
      <c r="C369" s="127"/>
      <c r="D369" s="128">
        <v>1588700</v>
      </c>
      <c r="E369" s="129"/>
      <c r="F369" s="130"/>
      <c r="G369" s="131" t="s">
        <v>324</v>
      </c>
    </row>
    <row r="370" spans="1:7" ht="12.75" customHeight="1" outlineLevel="1">
      <c r="A370" s="118"/>
      <c r="B370" s="119"/>
      <c r="C370" s="120" t="s">
        <v>325</v>
      </c>
      <c r="D370" s="121">
        <v>199100</v>
      </c>
      <c r="E370" s="133">
        <v>5455300</v>
      </c>
      <c r="F370" s="133"/>
      <c r="G370" s="124"/>
    </row>
    <row r="371" spans="1:7" ht="25.5" customHeight="1" outlineLevel="2">
      <c r="A371" s="125"/>
      <c r="B371" s="126"/>
      <c r="C371" s="127"/>
      <c r="D371" s="128">
        <v>199100</v>
      </c>
      <c r="E371" s="135">
        <v>5455300</v>
      </c>
      <c r="F371" s="135"/>
      <c r="G371" s="131" t="s">
        <v>85</v>
      </c>
    </row>
    <row r="372" spans="1:7" ht="12.75" customHeight="1" outlineLevel="1">
      <c r="A372" s="118"/>
      <c r="B372" s="119"/>
      <c r="C372" s="120" t="s">
        <v>326</v>
      </c>
      <c r="D372" s="136"/>
      <c r="E372" s="133">
        <v>13365300</v>
      </c>
      <c r="F372" s="133"/>
      <c r="G372" s="124"/>
    </row>
    <row r="373" spans="1:7" ht="25.5" customHeight="1" outlineLevel="2">
      <c r="A373" s="125"/>
      <c r="B373" s="126"/>
      <c r="C373" s="127"/>
      <c r="D373" s="134"/>
      <c r="E373" s="135">
        <v>13365300</v>
      </c>
      <c r="F373" s="135"/>
      <c r="G373" s="131" t="s">
        <v>87</v>
      </c>
    </row>
    <row r="374" spans="1:7" ht="12.75" customHeight="1" outlineLevel="1">
      <c r="A374" s="118"/>
      <c r="B374" s="119"/>
      <c r="C374" s="120" t="s">
        <v>327</v>
      </c>
      <c r="D374" s="121">
        <v>44987</v>
      </c>
      <c r="E374" s="133">
        <v>6627827</v>
      </c>
      <c r="F374" s="133"/>
      <c r="G374" s="124"/>
    </row>
    <row r="375" spans="1:7" ht="25.5" customHeight="1" outlineLevel="2">
      <c r="A375" s="125"/>
      <c r="B375" s="126"/>
      <c r="C375" s="127"/>
      <c r="D375" s="128">
        <v>44987</v>
      </c>
      <c r="E375" s="135">
        <v>6627827</v>
      </c>
      <c r="F375" s="135"/>
      <c r="G375" s="131" t="s">
        <v>328</v>
      </c>
    </row>
    <row r="376" spans="1:7" ht="12.75" customHeight="1" outlineLevel="1">
      <c r="A376" s="118"/>
      <c r="B376" s="119"/>
      <c r="C376" s="120" t="s">
        <v>329</v>
      </c>
      <c r="D376" s="136"/>
      <c r="E376" s="133">
        <v>3444854</v>
      </c>
      <c r="F376" s="133"/>
      <c r="G376" s="124"/>
    </row>
    <row r="377" spans="1:7" ht="25.5" customHeight="1" outlineLevel="2">
      <c r="A377" s="125"/>
      <c r="B377" s="126"/>
      <c r="C377" s="127"/>
      <c r="D377" s="134"/>
      <c r="E377" s="135">
        <v>3444854</v>
      </c>
      <c r="F377" s="135"/>
      <c r="G377" s="131" t="s">
        <v>330</v>
      </c>
    </row>
    <row r="378" spans="1:7" ht="12.75" customHeight="1" outlineLevel="1">
      <c r="A378" s="118"/>
      <c r="B378" s="119"/>
      <c r="C378" s="120" t="s">
        <v>331</v>
      </c>
      <c r="D378" s="121">
        <v>1375</v>
      </c>
      <c r="E378" s="133">
        <v>2138556</v>
      </c>
      <c r="F378" s="133"/>
      <c r="G378" s="124"/>
    </row>
    <row r="379" spans="1:7" ht="25.5" customHeight="1" outlineLevel="2">
      <c r="A379" s="125"/>
      <c r="B379" s="126"/>
      <c r="C379" s="127"/>
      <c r="D379" s="128">
        <v>1375</v>
      </c>
      <c r="E379" s="135">
        <v>2138556</v>
      </c>
      <c r="F379" s="135"/>
      <c r="G379" s="131" t="s">
        <v>332</v>
      </c>
    </row>
    <row r="380" spans="1:7" ht="12.75" customHeight="1" outlineLevel="1">
      <c r="A380" s="118"/>
      <c r="B380" s="119"/>
      <c r="C380" s="120" t="s">
        <v>333</v>
      </c>
      <c r="D380" s="136"/>
      <c r="E380" s="133">
        <v>46626212</v>
      </c>
      <c r="F380" s="133"/>
      <c r="G380" s="124"/>
    </row>
    <row r="381" spans="1:7" ht="25.5" customHeight="1" outlineLevel="2">
      <c r="A381" s="125"/>
      <c r="B381" s="126"/>
      <c r="C381" s="127"/>
      <c r="D381" s="134"/>
      <c r="E381" s="135">
        <v>20000000</v>
      </c>
      <c r="F381" s="135"/>
      <c r="G381" s="131" t="s">
        <v>334</v>
      </c>
    </row>
    <row r="382" spans="1:7" ht="25.5" customHeight="1" outlineLevel="2">
      <c r="A382" s="125"/>
      <c r="B382" s="126"/>
      <c r="C382" s="127"/>
      <c r="D382" s="134"/>
      <c r="E382" s="135">
        <v>26626212</v>
      </c>
      <c r="F382" s="135"/>
      <c r="G382" s="131" t="s">
        <v>335</v>
      </c>
    </row>
    <row r="383" spans="1:7" ht="12.75" customHeight="1" outlineLevel="1">
      <c r="A383" s="118"/>
      <c r="B383" s="119"/>
      <c r="C383" s="120" t="s">
        <v>336</v>
      </c>
      <c r="D383" s="136"/>
      <c r="E383" s="133">
        <v>3557502</v>
      </c>
      <c r="F383" s="133"/>
      <c r="G383" s="124"/>
    </row>
    <row r="384" spans="1:7" ht="51" customHeight="1" outlineLevel="2">
      <c r="A384" s="125"/>
      <c r="B384" s="126"/>
      <c r="C384" s="127"/>
      <c r="D384" s="134"/>
      <c r="E384" s="135">
        <v>3557502</v>
      </c>
      <c r="F384" s="135"/>
      <c r="G384" s="131" t="s">
        <v>337</v>
      </c>
    </row>
    <row r="385" spans="1:7" ht="12.75" customHeight="1" outlineLevel="1">
      <c r="A385" s="118"/>
      <c r="B385" s="119"/>
      <c r="C385" s="120" t="s">
        <v>338</v>
      </c>
      <c r="D385" s="136"/>
      <c r="E385" s="133">
        <v>58456</v>
      </c>
      <c r="F385" s="133"/>
      <c r="G385" s="124"/>
    </row>
    <row r="386" spans="1:7" ht="51" customHeight="1" outlineLevel="2">
      <c r="A386" s="125"/>
      <c r="B386" s="126"/>
      <c r="C386" s="127"/>
      <c r="D386" s="134"/>
      <c r="E386" s="135">
        <v>58456</v>
      </c>
      <c r="F386" s="135"/>
      <c r="G386" s="131" t="s">
        <v>339</v>
      </c>
    </row>
    <row r="387" spans="1:7" ht="25.5" customHeight="1">
      <c r="A387" s="113" t="s">
        <v>340</v>
      </c>
      <c r="B387" s="113"/>
      <c r="C387" s="113"/>
      <c r="D387" s="114">
        <v>23024349</v>
      </c>
      <c r="E387" s="132">
        <v>106612182</v>
      </c>
      <c r="F387" s="132"/>
      <c r="G387" s="117"/>
    </row>
    <row r="388" spans="1:7" ht="12.75" customHeight="1" outlineLevel="1">
      <c r="A388" s="118"/>
      <c r="B388" s="119"/>
      <c r="C388" s="120" t="s">
        <v>341</v>
      </c>
      <c r="D388" s="121">
        <v>28219649</v>
      </c>
      <c r="E388" s="133">
        <v>51565136</v>
      </c>
      <c r="F388" s="133"/>
      <c r="G388" s="124"/>
    </row>
    <row r="389" spans="1:7" ht="12.75" customHeight="1" outlineLevel="2">
      <c r="A389" s="125"/>
      <c r="B389" s="126"/>
      <c r="C389" s="127"/>
      <c r="D389" s="128">
        <v>28219649</v>
      </c>
      <c r="E389" s="129"/>
      <c r="F389" s="130"/>
      <c r="G389" s="131" t="s">
        <v>65</v>
      </c>
    </row>
    <row r="390" spans="1:7" ht="12.75" customHeight="1" outlineLevel="2">
      <c r="A390" s="125"/>
      <c r="B390" s="126"/>
      <c r="C390" s="127"/>
      <c r="D390" s="134"/>
      <c r="E390" s="135">
        <v>51565136</v>
      </c>
      <c r="F390" s="135"/>
      <c r="G390" s="131" t="s">
        <v>342</v>
      </c>
    </row>
    <row r="391" spans="1:7" ht="12.75" customHeight="1" outlineLevel="1">
      <c r="A391" s="118"/>
      <c r="B391" s="119"/>
      <c r="C391" s="120" t="s">
        <v>343</v>
      </c>
      <c r="D391" s="121">
        <v>-1883400</v>
      </c>
      <c r="E391" s="133">
        <v>1883400</v>
      </c>
      <c r="F391" s="133"/>
      <c r="G391" s="124"/>
    </row>
    <row r="392" spans="1:7" ht="12.75" customHeight="1" outlineLevel="2">
      <c r="A392" s="125"/>
      <c r="B392" s="126"/>
      <c r="C392" s="127"/>
      <c r="D392" s="128">
        <v>-1883400</v>
      </c>
      <c r="E392" s="135">
        <v>1883400</v>
      </c>
      <c r="F392" s="135"/>
      <c r="G392" s="131" t="s">
        <v>312</v>
      </c>
    </row>
    <row r="393" spans="1:7" ht="12.75" customHeight="1" outlineLevel="1">
      <c r="A393" s="118"/>
      <c r="B393" s="119"/>
      <c r="C393" s="120" t="s">
        <v>344</v>
      </c>
      <c r="D393" s="121">
        <v>-4202400</v>
      </c>
      <c r="E393" s="133">
        <v>4202400</v>
      </c>
      <c r="F393" s="133"/>
      <c r="G393" s="124"/>
    </row>
    <row r="394" spans="1:7" ht="12.75" customHeight="1" outlineLevel="2">
      <c r="A394" s="125"/>
      <c r="B394" s="126"/>
      <c r="C394" s="127"/>
      <c r="D394" s="128">
        <v>-4202400</v>
      </c>
      <c r="E394" s="135">
        <v>4202400</v>
      </c>
      <c r="F394" s="135"/>
      <c r="G394" s="131" t="s">
        <v>312</v>
      </c>
    </row>
    <row r="395" spans="1:7" ht="12.75" customHeight="1" outlineLevel="1">
      <c r="A395" s="118"/>
      <c r="B395" s="119"/>
      <c r="C395" s="120" t="s">
        <v>345</v>
      </c>
      <c r="D395" s="121">
        <v>-387700</v>
      </c>
      <c r="E395" s="133">
        <v>387700</v>
      </c>
      <c r="F395" s="133"/>
      <c r="G395" s="124"/>
    </row>
    <row r="396" spans="1:7" ht="12.75" customHeight="1" outlineLevel="2">
      <c r="A396" s="125"/>
      <c r="B396" s="126"/>
      <c r="C396" s="127"/>
      <c r="D396" s="128">
        <v>-387700</v>
      </c>
      <c r="E396" s="135">
        <v>387700</v>
      </c>
      <c r="F396" s="135"/>
      <c r="G396" s="131" t="s">
        <v>312</v>
      </c>
    </row>
    <row r="397" spans="1:7" ht="12.75" customHeight="1" outlineLevel="1">
      <c r="A397" s="118"/>
      <c r="B397" s="119"/>
      <c r="C397" s="120" t="s">
        <v>346</v>
      </c>
      <c r="D397" s="121">
        <v>-358700</v>
      </c>
      <c r="E397" s="122"/>
      <c r="F397" s="123"/>
      <c r="G397" s="124"/>
    </row>
    <row r="398" spans="1:7" ht="25.5" customHeight="1" outlineLevel="2">
      <c r="A398" s="125"/>
      <c r="B398" s="126"/>
      <c r="C398" s="127"/>
      <c r="D398" s="128">
        <v>-358700</v>
      </c>
      <c r="E398" s="129"/>
      <c r="F398" s="130"/>
      <c r="G398" s="131" t="s">
        <v>319</v>
      </c>
    </row>
    <row r="399" spans="1:7" ht="12.75" customHeight="1" outlineLevel="1">
      <c r="A399" s="118"/>
      <c r="B399" s="119"/>
      <c r="C399" s="120" t="s">
        <v>347</v>
      </c>
      <c r="D399" s="121">
        <v>-91000</v>
      </c>
      <c r="E399" s="133">
        <v>91000</v>
      </c>
      <c r="F399" s="133"/>
      <c r="G399" s="124"/>
    </row>
    <row r="400" spans="1:7" ht="12.75" customHeight="1" outlineLevel="2">
      <c r="A400" s="125"/>
      <c r="B400" s="126"/>
      <c r="C400" s="127"/>
      <c r="D400" s="128">
        <v>-91000</v>
      </c>
      <c r="E400" s="135">
        <v>91000</v>
      </c>
      <c r="F400" s="135"/>
      <c r="G400" s="131" t="s">
        <v>312</v>
      </c>
    </row>
    <row r="401" spans="1:7" ht="12.75" customHeight="1" outlineLevel="1">
      <c r="A401" s="118"/>
      <c r="B401" s="119"/>
      <c r="C401" s="120" t="s">
        <v>348</v>
      </c>
      <c r="D401" s="121">
        <v>1727900</v>
      </c>
      <c r="E401" s="122"/>
      <c r="F401" s="123"/>
      <c r="G401" s="124"/>
    </row>
    <row r="402" spans="1:7" ht="25.5" customHeight="1" outlineLevel="2">
      <c r="A402" s="125"/>
      <c r="B402" s="126"/>
      <c r="C402" s="127"/>
      <c r="D402" s="128">
        <v>1727900</v>
      </c>
      <c r="E402" s="129"/>
      <c r="F402" s="130"/>
      <c r="G402" s="131" t="s">
        <v>324</v>
      </c>
    </row>
    <row r="403" spans="1:7" ht="12.75" customHeight="1" outlineLevel="1">
      <c r="A403" s="118"/>
      <c r="B403" s="119"/>
      <c r="C403" s="120" t="s">
        <v>349</v>
      </c>
      <c r="D403" s="136"/>
      <c r="E403" s="133">
        <v>8313600</v>
      </c>
      <c r="F403" s="133"/>
      <c r="G403" s="124"/>
    </row>
    <row r="404" spans="1:7" ht="25.5" customHeight="1" outlineLevel="2">
      <c r="A404" s="125"/>
      <c r="B404" s="126"/>
      <c r="C404" s="127"/>
      <c r="D404" s="134"/>
      <c r="E404" s="135">
        <v>8313600</v>
      </c>
      <c r="F404" s="135"/>
      <c r="G404" s="131" t="s">
        <v>85</v>
      </c>
    </row>
    <row r="405" spans="1:7" ht="12.75" customHeight="1" outlineLevel="1">
      <c r="A405" s="118"/>
      <c r="B405" s="119"/>
      <c r="C405" s="120" t="s">
        <v>350</v>
      </c>
      <c r="D405" s="136"/>
      <c r="E405" s="133">
        <v>20018400</v>
      </c>
      <c r="F405" s="133"/>
      <c r="G405" s="124"/>
    </row>
    <row r="406" spans="1:7" ht="25.5" customHeight="1" outlineLevel="2">
      <c r="A406" s="125"/>
      <c r="B406" s="126"/>
      <c r="C406" s="127"/>
      <c r="D406" s="134"/>
      <c r="E406" s="135">
        <v>20018400</v>
      </c>
      <c r="F406" s="135"/>
      <c r="G406" s="131" t="s">
        <v>87</v>
      </c>
    </row>
    <row r="407" spans="1:7" ht="12.75" customHeight="1" outlineLevel="1">
      <c r="A407" s="118"/>
      <c r="B407" s="119"/>
      <c r="C407" s="120" t="s">
        <v>351</v>
      </c>
      <c r="D407" s="136"/>
      <c r="E407" s="133">
        <v>5000000</v>
      </c>
      <c r="F407" s="133"/>
      <c r="G407" s="124"/>
    </row>
    <row r="408" spans="1:7" ht="25.5" customHeight="1" outlineLevel="2">
      <c r="A408" s="125"/>
      <c r="B408" s="126"/>
      <c r="C408" s="127"/>
      <c r="D408" s="134"/>
      <c r="E408" s="135">
        <v>5000000</v>
      </c>
      <c r="F408" s="135"/>
      <c r="G408" s="131" t="s">
        <v>334</v>
      </c>
    </row>
    <row r="409" spans="1:7" ht="12.75" customHeight="1" outlineLevel="1">
      <c r="A409" s="118"/>
      <c r="B409" s="119"/>
      <c r="C409" s="120" t="s">
        <v>352</v>
      </c>
      <c r="D409" s="136"/>
      <c r="E409" s="133">
        <v>1044512</v>
      </c>
      <c r="F409" s="133"/>
      <c r="G409" s="124"/>
    </row>
    <row r="410" spans="1:7" ht="37.5" customHeight="1" outlineLevel="2">
      <c r="A410" s="125"/>
      <c r="B410" s="126"/>
      <c r="C410" s="127"/>
      <c r="D410" s="134"/>
      <c r="E410" s="135">
        <v>1044512</v>
      </c>
      <c r="F410" s="135"/>
      <c r="G410" s="131" t="s">
        <v>353</v>
      </c>
    </row>
    <row r="411" spans="1:7" ht="12.75" customHeight="1" outlineLevel="1">
      <c r="A411" s="118"/>
      <c r="B411" s="119"/>
      <c r="C411" s="120" t="s">
        <v>354</v>
      </c>
      <c r="D411" s="136"/>
      <c r="E411" s="133">
        <v>14106034</v>
      </c>
      <c r="F411" s="133"/>
      <c r="G411" s="124"/>
    </row>
    <row r="412" spans="1:7" ht="25.5" customHeight="1" outlineLevel="2">
      <c r="A412" s="125"/>
      <c r="B412" s="126"/>
      <c r="C412" s="127"/>
      <c r="D412" s="134"/>
      <c r="E412" s="135">
        <v>14106034</v>
      </c>
      <c r="F412" s="135"/>
      <c r="G412" s="131" t="s">
        <v>355</v>
      </c>
    </row>
    <row r="413" spans="1:7" ht="25.5" customHeight="1">
      <c r="A413" s="113" t="s">
        <v>356</v>
      </c>
      <c r="B413" s="113"/>
      <c r="C413" s="113"/>
      <c r="D413" s="114">
        <v>30540479</v>
      </c>
      <c r="E413" s="132">
        <v>42160400</v>
      </c>
      <c r="F413" s="132"/>
      <c r="G413" s="117"/>
    </row>
    <row r="414" spans="1:7" ht="12.75" customHeight="1" outlineLevel="1">
      <c r="A414" s="118"/>
      <c r="B414" s="119"/>
      <c r="C414" s="120" t="s">
        <v>357</v>
      </c>
      <c r="D414" s="121">
        <v>33807579</v>
      </c>
      <c r="E414" s="122"/>
      <c r="F414" s="123"/>
      <c r="G414" s="124"/>
    </row>
    <row r="415" spans="1:7" ht="12.75" customHeight="1" outlineLevel="2">
      <c r="A415" s="125"/>
      <c r="B415" s="126"/>
      <c r="C415" s="127"/>
      <c r="D415" s="128">
        <v>33807579</v>
      </c>
      <c r="E415" s="129"/>
      <c r="F415" s="130"/>
      <c r="G415" s="131" t="s">
        <v>65</v>
      </c>
    </row>
    <row r="416" spans="1:7" ht="12.75" customHeight="1" outlineLevel="1">
      <c r="A416" s="118"/>
      <c r="B416" s="119"/>
      <c r="C416" s="120" t="s">
        <v>358</v>
      </c>
      <c r="D416" s="121">
        <v>-1510000</v>
      </c>
      <c r="E416" s="133">
        <v>1510000</v>
      </c>
      <c r="F416" s="133"/>
      <c r="G416" s="124"/>
    </row>
    <row r="417" spans="1:7" ht="12.75" customHeight="1" outlineLevel="2">
      <c r="A417" s="125"/>
      <c r="B417" s="126"/>
      <c r="C417" s="127"/>
      <c r="D417" s="128">
        <v>-1510000</v>
      </c>
      <c r="E417" s="135">
        <v>1510000</v>
      </c>
      <c r="F417" s="135"/>
      <c r="G417" s="131" t="s">
        <v>312</v>
      </c>
    </row>
    <row r="418" spans="1:7" ht="12.75" customHeight="1" outlineLevel="1">
      <c r="A418" s="118"/>
      <c r="B418" s="119"/>
      <c r="C418" s="120" t="s">
        <v>359</v>
      </c>
      <c r="D418" s="121">
        <v>-2545300</v>
      </c>
      <c r="E418" s="133">
        <v>2545300</v>
      </c>
      <c r="F418" s="133"/>
      <c r="G418" s="124"/>
    </row>
    <row r="419" spans="1:7" ht="12.75" customHeight="1" outlineLevel="2">
      <c r="A419" s="125"/>
      <c r="B419" s="126"/>
      <c r="C419" s="127"/>
      <c r="D419" s="128">
        <v>-2545300</v>
      </c>
      <c r="E419" s="135">
        <v>2545300</v>
      </c>
      <c r="F419" s="135"/>
      <c r="G419" s="131" t="s">
        <v>312</v>
      </c>
    </row>
    <row r="420" spans="1:7" ht="12.75" customHeight="1" outlineLevel="1">
      <c r="A420" s="118"/>
      <c r="B420" s="119"/>
      <c r="C420" s="120" t="s">
        <v>360</v>
      </c>
      <c r="D420" s="121">
        <v>-304000</v>
      </c>
      <c r="E420" s="122"/>
      <c r="F420" s="123"/>
      <c r="G420" s="124"/>
    </row>
    <row r="421" spans="1:7" ht="25.5" customHeight="1" outlineLevel="2">
      <c r="A421" s="125"/>
      <c r="B421" s="126"/>
      <c r="C421" s="127"/>
      <c r="D421" s="128">
        <v>-304000</v>
      </c>
      <c r="E421" s="129"/>
      <c r="F421" s="130"/>
      <c r="G421" s="131" t="s">
        <v>319</v>
      </c>
    </row>
    <row r="422" spans="1:7" ht="12.75" customHeight="1" outlineLevel="1">
      <c r="A422" s="118"/>
      <c r="B422" s="119"/>
      <c r="C422" s="120" t="s">
        <v>361</v>
      </c>
      <c r="D422" s="121">
        <v>-12400</v>
      </c>
      <c r="E422" s="133">
        <v>12400</v>
      </c>
      <c r="F422" s="133"/>
      <c r="G422" s="124"/>
    </row>
    <row r="423" spans="1:7" ht="12.75" customHeight="1" outlineLevel="2">
      <c r="A423" s="125"/>
      <c r="B423" s="126"/>
      <c r="C423" s="127"/>
      <c r="D423" s="128">
        <v>-12400</v>
      </c>
      <c r="E423" s="135">
        <v>12400</v>
      </c>
      <c r="F423" s="135"/>
      <c r="G423" s="131" t="s">
        <v>312</v>
      </c>
    </row>
    <row r="424" spans="1:7" ht="12.75" customHeight="1" outlineLevel="1">
      <c r="A424" s="118"/>
      <c r="B424" s="119"/>
      <c r="C424" s="120" t="s">
        <v>362</v>
      </c>
      <c r="D424" s="121">
        <v>-31200</v>
      </c>
      <c r="E424" s="133">
        <v>31200</v>
      </c>
      <c r="F424" s="133"/>
      <c r="G424" s="124"/>
    </row>
    <row r="425" spans="1:7" ht="12.75" customHeight="1" outlineLevel="2">
      <c r="A425" s="125"/>
      <c r="B425" s="126"/>
      <c r="C425" s="127"/>
      <c r="D425" s="128">
        <v>-31200</v>
      </c>
      <c r="E425" s="135">
        <v>31200</v>
      </c>
      <c r="F425" s="135"/>
      <c r="G425" s="131" t="s">
        <v>312</v>
      </c>
    </row>
    <row r="426" spans="1:7" ht="12.75" customHeight="1" outlineLevel="1">
      <c r="A426" s="118"/>
      <c r="B426" s="119"/>
      <c r="C426" s="120" t="s">
        <v>363</v>
      </c>
      <c r="D426" s="121">
        <v>1082400</v>
      </c>
      <c r="E426" s="122"/>
      <c r="F426" s="123"/>
      <c r="G426" s="124"/>
    </row>
    <row r="427" spans="1:7" ht="25.5" customHeight="1" outlineLevel="2">
      <c r="A427" s="125"/>
      <c r="B427" s="126"/>
      <c r="C427" s="127"/>
      <c r="D427" s="128">
        <v>1082400</v>
      </c>
      <c r="E427" s="129"/>
      <c r="F427" s="130"/>
      <c r="G427" s="131" t="s">
        <v>324</v>
      </c>
    </row>
    <row r="428" spans="1:7" ht="12.75" customHeight="1" outlineLevel="1">
      <c r="A428" s="118"/>
      <c r="B428" s="119"/>
      <c r="C428" s="120" t="s">
        <v>364</v>
      </c>
      <c r="D428" s="121">
        <v>53400</v>
      </c>
      <c r="E428" s="133">
        <v>9577500</v>
      </c>
      <c r="F428" s="133"/>
      <c r="G428" s="124"/>
    </row>
    <row r="429" spans="1:7" ht="25.5" customHeight="1" outlineLevel="2">
      <c r="A429" s="125"/>
      <c r="B429" s="126"/>
      <c r="C429" s="127"/>
      <c r="D429" s="128">
        <v>53400</v>
      </c>
      <c r="E429" s="135">
        <v>9577500</v>
      </c>
      <c r="F429" s="135"/>
      <c r="G429" s="131" t="s">
        <v>85</v>
      </c>
    </row>
    <row r="430" spans="1:7" ht="12.75" customHeight="1" outlineLevel="1">
      <c r="A430" s="118"/>
      <c r="B430" s="119"/>
      <c r="C430" s="120" t="s">
        <v>365</v>
      </c>
      <c r="D430" s="136"/>
      <c r="E430" s="133">
        <v>23484000</v>
      </c>
      <c r="F430" s="133"/>
      <c r="G430" s="124"/>
    </row>
    <row r="431" spans="1:7" ht="25.5" customHeight="1" outlineLevel="2">
      <c r="A431" s="125"/>
      <c r="B431" s="126"/>
      <c r="C431" s="127"/>
      <c r="D431" s="134"/>
      <c r="E431" s="135">
        <v>23484000</v>
      </c>
      <c r="F431" s="135"/>
      <c r="G431" s="131" t="s">
        <v>87</v>
      </c>
    </row>
    <row r="432" spans="1:7" ht="12.75" customHeight="1" outlineLevel="1">
      <c r="A432" s="118"/>
      <c r="B432" s="119"/>
      <c r="C432" s="120" t="s">
        <v>366</v>
      </c>
      <c r="D432" s="136"/>
      <c r="E432" s="133">
        <v>5000000</v>
      </c>
      <c r="F432" s="133"/>
      <c r="G432" s="124"/>
    </row>
    <row r="433" spans="1:7" ht="25.5" customHeight="1" outlineLevel="2">
      <c r="A433" s="125"/>
      <c r="B433" s="126"/>
      <c r="C433" s="127"/>
      <c r="D433" s="134"/>
      <c r="E433" s="135">
        <v>5000000</v>
      </c>
      <c r="F433" s="135"/>
      <c r="G433" s="131" t="s">
        <v>334</v>
      </c>
    </row>
    <row r="434" spans="1:7" ht="25.5" customHeight="1">
      <c r="A434" s="113" t="s">
        <v>367</v>
      </c>
      <c r="B434" s="113"/>
      <c r="C434" s="113"/>
      <c r="D434" s="114">
        <v>38605204</v>
      </c>
      <c r="E434" s="132">
        <v>52203600</v>
      </c>
      <c r="F434" s="132"/>
      <c r="G434" s="117"/>
    </row>
    <row r="435" spans="1:7" ht="12.75" customHeight="1" outlineLevel="1">
      <c r="A435" s="118"/>
      <c r="B435" s="119"/>
      <c r="C435" s="120" t="s">
        <v>368</v>
      </c>
      <c r="D435" s="121">
        <v>33302279</v>
      </c>
      <c r="E435" s="122"/>
      <c r="F435" s="123"/>
      <c r="G435" s="124"/>
    </row>
    <row r="436" spans="1:7" ht="12.75" customHeight="1" outlineLevel="2">
      <c r="A436" s="125"/>
      <c r="B436" s="126"/>
      <c r="C436" s="127"/>
      <c r="D436" s="128">
        <v>33302279</v>
      </c>
      <c r="E436" s="129"/>
      <c r="F436" s="130"/>
      <c r="G436" s="131" t="s">
        <v>65</v>
      </c>
    </row>
    <row r="437" spans="1:7" ht="12.75" customHeight="1" outlineLevel="1">
      <c r="A437" s="118"/>
      <c r="B437" s="119"/>
      <c r="C437" s="120" t="s">
        <v>369</v>
      </c>
      <c r="D437" s="121">
        <v>-7258100</v>
      </c>
      <c r="E437" s="133">
        <v>7258100</v>
      </c>
      <c r="F437" s="133"/>
      <c r="G437" s="124"/>
    </row>
    <row r="438" spans="1:7" ht="12.75" customHeight="1" outlineLevel="2">
      <c r="A438" s="125"/>
      <c r="B438" s="126"/>
      <c r="C438" s="127"/>
      <c r="D438" s="128">
        <v>-7258100</v>
      </c>
      <c r="E438" s="135">
        <v>7258100</v>
      </c>
      <c r="F438" s="135"/>
      <c r="G438" s="131" t="s">
        <v>312</v>
      </c>
    </row>
    <row r="439" spans="1:7" ht="12.75" customHeight="1" outlineLevel="1">
      <c r="A439" s="118"/>
      <c r="B439" s="119"/>
      <c r="C439" s="120" t="s">
        <v>370</v>
      </c>
      <c r="D439" s="121">
        <v>10994200</v>
      </c>
      <c r="E439" s="133">
        <v>9005800</v>
      </c>
      <c r="F439" s="133"/>
      <c r="G439" s="124"/>
    </row>
    <row r="440" spans="1:7" ht="12.75" customHeight="1" outlineLevel="2">
      <c r="A440" s="125"/>
      <c r="B440" s="126"/>
      <c r="C440" s="127"/>
      <c r="D440" s="128">
        <v>20000000</v>
      </c>
      <c r="E440" s="129"/>
      <c r="F440" s="130"/>
      <c r="G440" s="131" t="s">
        <v>371</v>
      </c>
    </row>
    <row r="441" spans="1:7" ht="12.75" customHeight="1" outlineLevel="2">
      <c r="A441" s="125"/>
      <c r="B441" s="126"/>
      <c r="C441" s="127"/>
      <c r="D441" s="128">
        <v>-9005800</v>
      </c>
      <c r="E441" s="135">
        <v>9005800</v>
      </c>
      <c r="F441" s="135"/>
      <c r="G441" s="131" t="s">
        <v>312</v>
      </c>
    </row>
    <row r="442" spans="1:7" ht="12.75" customHeight="1" outlineLevel="1">
      <c r="A442" s="118"/>
      <c r="B442" s="119"/>
      <c r="C442" s="120" t="s">
        <v>372</v>
      </c>
      <c r="D442" s="121">
        <v>-25700</v>
      </c>
      <c r="E442" s="133">
        <v>25700</v>
      </c>
      <c r="F442" s="133"/>
      <c r="G442" s="124"/>
    </row>
    <row r="443" spans="1:7" ht="12.75" customHeight="1" outlineLevel="2">
      <c r="A443" s="125"/>
      <c r="B443" s="126"/>
      <c r="C443" s="127"/>
      <c r="D443" s="128">
        <v>-25700</v>
      </c>
      <c r="E443" s="135">
        <v>25700</v>
      </c>
      <c r="F443" s="135"/>
      <c r="G443" s="131" t="s">
        <v>312</v>
      </c>
    </row>
    <row r="444" spans="1:7" ht="12.75" customHeight="1" outlineLevel="1">
      <c r="A444" s="118"/>
      <c r="B444" s="119"/>
      <c r="C444" s="120" t="s">
        <v>373</v>
      </c>
      <c r="D444" s="121">
        <v>-491900</v>
      </c>
      <c r="E444" s="122"/>
      <c r="F444" s="123"/>
      <c r="G444" s="124"/>
    </row>
    <row r="445" spans="1:7" ht="25.5" customHeight="1" outlineLevel="2">
      <c r="A445" s="125"/>
      <c r="B445" s="126"/>
      <c r="C445" s="127"/>
      <c r="D445" s="128">
        <v>-491900</v>
      </c>
      <c r="E445" s="129"/>
      <c r="F445" s="130"/>
      <c r="G445" s="131" t="s">
        <v>319</v>
      </c>
    </row>
    <row r="446" spans="1:7" ht="12.75" customHeight="1" outlineLevel="1">
      <c r="A446" s="118"/>
      <c r="B446" s="119"/>
      <c r="C446" s="120" t="s">
        <v>374</v>
      </c>
      <c r="D446" s="121">
        <v>-644700</v>
      </c>
      <c r="E446" s="133">
        <v>644700</v>
      </c>
      <c r="F446" s="133"/>
      <c r="G446" s="124"/>
    </row>
    <row r="447" spans="1:7" ht="12.75" customHeight="1" outlineLevel="2">
      <c r="A447" s="125"/>
      <c r="B447" s="126"/>
      <c r="C447" s="127"/>
      <c r="D447" s="128">
        <v>-644700</v>
      </c>
      <c r="E447" s="135">
        <v>644700</v>
      </c>
      <c r="F447" s="135"/>
      <c r="G447" s="131" t="s">
        <v>312</v>
      </c>
    </row>
    <row r="448" spans="1:7" ht="12.75" customHeight="1" outlineLevel="1">
      <c r="A448" s="118"/>
      <c r="B448" s="119"/>
      <c r="C448" s="120" t="s">
        <v>375</v>
      </c>
      <c r="D448" s="121">
        <v>-5000</v>
      </c>
      <c r="E448" s="133">
        <v>5000</v>
      </c>
      <c r="F448" s="133"/>
      <c r="G448" s="124"/>
    </row>
    <row r="449" spans="1:7" ht="12.75" customHeight="1" outlineLevel="2">
      <c r="A449" s="125"/>
      <c r="B449" s="126"/>
      <c r="C449" s="127"/>
      <c r="D449" s="128">
        <v>-5000</v>
      </c>
      <c r="E449" s="135">
        <v>5000</v>
      </c>
      <c r="F449" s="135"/>
      <c r="G449" s="131" t="s">
        <v>312</v>
      </c>
    </row>
    <row r="450" spans="1:7" ht="12.75" customHeight="1" outlineLevel="1">
      <c r="A450" s="118"/>
      <c r="B450" s="119"/>
      <c r="C450" s="120" t="s">
        <v>376</v>
      </c>
      <c r="D450" s="121">
        <v>1984320</v>
      </c>
      <c r="E450" s="122"/>
      <c r="F450" s="123"/>
      <c r="G450" s="124"/>
    </row>
    <row r="451" spans="1:7" ht="25.5" customHeight="1" outlineLevel="2">
      <c r="A451" s="125"/>
      <c r="B451" s="126"/>
      <c r="C451" s="127"/>
      <c r="D451" s="128">
        <v>1984320</v>
      </c>
      <c r="E451" s="129"/>
      <c r="F451" s="130"/>
      <c r="G451" s="131" t="s">
        <v>324</v>
      </c>
    </row>
    <row r="452" spans="1:7" ht="12.75" customHeight="1" outlineLevel="1">
      <c r="A452" s="118"/>
      <c r="B452" s="119"/>
      <c r="C452" s="120" t="s">
        <v>377</v>
      </c>
      <c r="D452" s="121">
        <v>676300</v>
      </c>
      <c r="E452" s="133">
        <v>9839000</v>
      </c>
      <c r="F452" s="133"/>
      <c r="G452" s="124"/>
    </row>
    <row r="453" spans="1:7" ht="25.5" customHeight="1" outlineLevel="2">
      <c r="A453" s="125"/>
      <c r="B453" s="126"/>
      <c r="C453" s="127"/>
      <c r="D453" s="128">
        <v>676300</v>
      </c>
      <c r="E453" s="135">
        <v>9839000</v>
      </c>
      <c r="F453" s="135"/>
      <c r="G453" s="131" t="s">
        <v>85</v>
      </c>
    </row>
    <row r="454" spans="1:7" ht="12.75" customHeight="1" outlineLevel="1">
      <c r="A454" s="118"/>
      <c r="B454" s="119"/>
      <c r="C454" s="120" t="s">
        <v>378</v>
      </c>
      <c r="D454" s="136"/>
      <c r="E454" s="133">
        <v>25425300</v>
      </c>
      <c r="F454" s="133"/>
      <c r="G454" s="124"/>
    </row>
    <row r="455" spans="1:7" ht="25.5" customHeight="1" outlineLevel="2">
      <c r="A455" s="125"/>
      <c r="B455" s="126"/>
      <c r="C455" s="127"/>
      <c r="D455" s="134"/>
      <c r="E455" s="135">
        <v>25425300</v>
      </c>
      <c r="F455" s="135"/>
      <c r="G455" s="131" t="s">
        <v>87</v>
      </c>
    </row>
    <row r="456" spans="1:7" ht="12.75" customHeight="1" outlineLevel="1">
      <c r="A456" s="118"/>
      <c r="B456" s="119"/>
      <c r="C456" s="120" t="s">
        <v>379</v>
      </c>
      <c r="D456" s="121">
        <v>73505</v>
      </c>
      <c r="E456" s="122"/>
      <c r="F456" s="123"/>
      <c r="G456" s="124"/>
    </row>
    <row r="457" spans="1:7" ht="25.5" customHeight="1" outlineLevel="2">
      <c r="A457" s="125"/>
      <c r="B457" s="126"/>
      <c r="C457" s="127"/>
      <c r="D457" s="128">
        <v>73505</v>
      </c>
      <c r="E457" s="129"/>
      <c r="F457" s="130"/>
      <c r="G457" s="131" t="s">
        <v>380</v>
      </c>
    </row>
    <row r="458" spans="1:7" ht="25.5" customHeight="1">
      <c r="A458" s="113" t="s">
        <v>381</v>
      </c>
      <c r="B458" s="113"/>
      <c r="C458" s="113"/>
      <c r="D458" s="114">
        <v>152700817</v>
      </c>
      <c r="E458" s="132">
        <v>36533608</v>
      </c>
      <c r="F458" s="132"/>
      <c r="G458" s="117"/>
    </row>
    <row r="459" spans="1:7" ht="12.75" customHeight="1" outlineLevel="1">
      <c r="A459" s="118"/>
      <c r="B459" s="119"/>
      <c r="C459" s="120" t="s">
        <v>382</v>
      </c>
      <c r="D459" s="121">
        <v>31760138</v>
      </c>
      <c r="E459" s="122"/>
      <c r="F459" s="123"/>
      <c r="G459" s="124"/>
    </row>
    <row r="460" spans="1:7" ht="12.75" customHeight="1" outlineLevel="2">
      <c r="A460" s="125"/>
      <c r="B460" s="126"/>
      <c r="C460" s="127"/>
      <c r="D460" s="128">
        <v>31760138</v>
      </c>
      <c r="E460" s="129"/>
      <c r="F460" s="130"/>
      <c r="G460" s="131" t="s">
        <v>65</v>
      </c>
    </row>
    <row r="461" spans="1:7" ht="12.75" customHeight="1" outlineLevel="1">
      <c r="A461" s="118"/>
      <c r="B461" s="119"/>
      <c r="C461" s="120" t="s">
        <v>383</v>
      </c>
      <c r="D461" s="121">
        <v>39528242</v>
      </c>
      <c r="E461" s="133">
        <v>2573995</v>
      </c>
      <c r="F461" s="133"/>
      <c r="G461" s="124"/>
    </row>
    <row r="462" spans="1:7" ht="12.75" customHeight="1" outlineLevel="2">
      <c r="A462" s="125"/>
      <c r="B462" s="126"/>
      <c r="C462" s="127"/>
      <c r="D462" s="128">
        <v>40000000</v>
      </c>
      <c r="E462" s="129"/>
      <c r="F462" s="130"/>
      <c r="G462" s="131" t="s">
        <v>371</v>
      </c>
    </row>
    <row r="463" spans="1:7" ht="12.75" customHeight="1" outlineLevel="2">
      <c r="A463" s="125"/>
      <c r="B463" s="126"/>
      <c r="C463" s="127"/>
      <c r="D463" s="128">
        <v>-471758</v>
      </c>
      <c r="E463" s="135">
        <v>2573995</v>
      </c>
      <c r="F463" s="135"/>
      <c r="G463" s="131" t="s">
        <v>384</v>
      </c>
    </row>
    <row r="464" spans="1:7" ht="12.75" customHeight="1" outlineLevel="1">
      <c r="A464" s="118"/>
      <c r="B464" s="119"/>
      <c r="C464" s="120" t="s">
        <v>385</v>
      </c>
      <c r="D464" s="121">
        <v>79570650</v>
      </c>
      <c r="E464" s="133">
        <v>1796985</v>
      </c>
      <c r="F464" s="133"/>
      <c r="G464" s="124"/>
    </row>
    <row r="465" spans="1:7" ht="12.75" customHeight="1" outlineLevel="2">
      <c r="A465" s="125"/>
      <c r="B465" s="126"/>
      <c r="C465" s="127"/>
      <c r="D465" s="128">
        <v>79900000</v>
      </c>
      <c r="E465" s="129"/>
      <c r="F465" s="130"/>
      <c r="G465" s="131" t="s">
        <v>371</v>
      </c>
    </row>
    <row r="466" spans="1:7" ht="12.75" customHeight="1" outlineLevel="2">
      <c r="A466" s="125"/>
      <c r="B466" s="126"/>
      <c r="C466" s="127"/>
      <c r="D466" s="128">
        <v>-329350</v>
      </c>
      <c r="E466" s="135">
        <v>1796985</v>
      </c>
      <c r="F466" s="135"/>
      <c r="G466" s="131" t="s">
        <v>384</v>
      </c>
    </row>
    <row r="467" spans="1:7" ht="12.75" customHeight="1" outlineLevel="1">
      <c r="A467" s="118"/>
      <c r="B467" s="119"/>
      <c r="C467" s="120" t="s">
        <v>386</v>
      </c>
      <c r="D467" s="121">
        <v>-186200</v>
      </c>
      <c r="E467" s="122"/>
      <c r="F467" s="123"/>
      <c r="G467" s="124"/>
    </row>
    <row r="468" spans="1:7" ht="25.5" customHeight="1" outlineLevel="2">
      <c r="A468" s="125"/>
      <c r="B468" s="126"/>
      <c r="C468" s="127"/>
      <c r="D468" s="128">
        <v>-186200</v>
      </c>
      <c r="E468" s="129"/>
      <c r="F468" s="130"/>
      <c r="G468" s="131" t="s">
        <v>319</v>
      </c>
    </row>
    <row r="469" spans="1:7" ht="12.75" customHeight="1" outlineLevel="1">
      <c r="A469" s="118"/>
      <c r="B469" s="119"/>
      <c r="C469" s="120" t="s">
        <v>387</v>
      </c>
      <c r="D469" s="121">
        <v>806587</v>
      </c>
      <c r="E469" s="122"/>
      <c r="F469" s="123"/>
      <c r="G469" s="124"/>
    </row>
    <row r="470" spans="1:7" ht="12.75" customHeight="1" outlineLevel="2">
      <c r="A470" s="125"/>
      <c r="B470" s="126"/>
      <c r="C470" s="127"/>
      <c r="D470" s="128">
        <v>806587</v>
      </c>
      <c r="E470" s="129"/>
      <c r="F470" s="130"/>
      <c r="G470" s="131" t="s">
        <v>321</v>
      </c>
    </row>
    <row r="471" spans="1:7" ht="12.75" customHeight="1" outlineLevel="1">
      <c r="A471" s="118"/>
      <c r="B471" s="119"/>
      <c r="C471" s="120" t="s">
        <v>388</v>
      </c>
      <c r="D471" s="136"/>
      <c r="E471" s="133">
        <v>90128</v>
      </c>
      <c r="F471" s="133"/>
      <c r="G471" s="124"/>
    </row>
    <row r="472" spans="1:7" ht="12.75" customHeight="1" outlineLevel="2">
      <c r="A472" s="125"/>
      <c r="B472" s="126"/>
      <c r="C472" s="127"/>
      <c r="D472" s="134"/>
      <c r="E472" s="135">
        <v>90128</v>
      </c>
      <c r="F472" s="135"/>
      <c r="G472" s="131" t="s">
        <v>384</v>
      </c>
    </row>
    <row r="473" spans="1:7" ht="12.75" customHeight="1" outlineLevel="1">
      <c r="A473" s="118"/>
      <c r="B473" s="119"/>
      <c r="C473" s="120" t="s">
        <v>389</v>
      </c>
      <c r="D473" s="121">
        <v>1022300</v>
      </c>
      <c r="E473" s="122"/>
      <c r="F473" s="123"/>
      <c r="G473" s="124"/>
    </row>
    <row r="474" spans="1:7" ht="25.5" customHeight="1" outlineLevel="2">
      <c r="A474" s="125"/>
      <c r="B474" s="126"/>
      <c r="C474" s="127"/>
      <c r="D474" s="128">
        <v>1022300</v>
      </c>
      <c r="E474" s="129"/>
      <c r="F474" s="130"/>
      <c r="G474" s="131" t="s">
        <v>324</v>
      </c>
    </row>
    <row r="475" spans="1:7" ht="12.75" customHeight="1" outlineLevel="1">
      <c r="A475" s="118"/>
      <c r="B475" s="119"/>
      <c r="C475" s="120" t="s">
        <v>390</v>
      </c>
      <c r="D475" s="121">
        <v>199100</v>
      </c>
      <c r="E475" s="133">
        <v>7921700</v>
      </c>
      <c r="F475" s="133"/>
      <c r="G475" s="124"/>
    </row>
    <row r="476" spans="1:7" ht="25.5" customHeight="1" outlineLevel="2">
      <c r="A476" s="125"/>
      <c r="B476" s="126"/>
      <c r="C476" s="127"/>
      <c r="D476" s="128">
        <v>199100</v>
      </c>
      <c r="E476" s="135">
        <v>7921700</v>
      </c>
      <c r="F476" s="135"/>
      <c r="G476" s="131" t="s">
        <v>85</v>
      </c>
    </row>
    <row r="477" spans="1:7" ht="12.75" customHeight="1" outlineLevel="1">
      <c r="A477" s="118"/>
      <c r="B477" s="119"/>
      <c r="C477" s="120" t="s">
        <v>391</v>
      </c>
      <c r="D477" s="136"/>
      <c r="E477" s="133">
        <v>19150800</v>
      </c>
      <c r="F477" s="133"/>
      <c r="G477" s="124"/>
    </row>
    <row r="478" spans="1:7" ht="25.5" customHeight="1" outlineLevel="2">
      <c r="A478" s="125"/>
      <c r="B478" s="126"/>
      <c r="C478" s="127"/>
      <c r="D478" s="134"/>
      <c r="E478" s="135">
        <v>19150800</v>
      </c>
      <c r="F478" s="135"/>
      <c r="G478" s="131" t="s">
        <v>87</v>
      </c>
    </row>
    <row r="479" spans="1:7" ht="12.75" customHeight="1" outlineLevel="1">
      <c r="A479" s="118"/>
      <c r="B479" s="119"/>
      <c r="C479" s="120" t="s">
        <v>392</v>
      </c>
      <c r="D479" s="136"/>
      <c r="E479" s="133">
        <v>5000000</v>
      </c>
      <c r="F479" s="133"/>
      <c r="G479" s="124"/>
    </row>
    <row r="480" spans="1:7" ht="25.5" customHeight="1" outlineLevel="2">
      <c r="A480" s="125"/>
      <c r="B480" s="126"/>
      <c r="C480" s="127"/>
      <c r="D480" s="134"/>
      <c r="E480" s="135">
        <v>5000000</v>
      </c>
      <c r="F480" s="135"/>
      <c r="G480" s="131" t="s">
        <v>334</v>
      </c>
    </row>
    <row r="481" spans="1:7" ht="25.5" customHeight="1">
      <c r="A481" s="113" t="s">
        <v>393</v>
      </c>
      <c r="B481" s="113"/>
      <c r="C481" s="113"/>
      <c r="D481" s="114">
        <v>25571472</v>
      </c>
      <c r="E481" s="132">
        <v>44151581</v>
      </c>
      <c r="F481" s="132"/>
      <c r="G481" s="117"/>
    </row>
    <row r="482" spans="1:7" ht="12.75" customHeight="1" outlineLevel="1">
      <c r="A482" s="118"/>
      <c r="B482" s="119"/>
      <c r="C482" s="120" t="s">
        <v>394</v>
      </c>
      <c r="D482" s="121">
        <v>24689506</v>
      </c>
      <c r="E482" s="133">
        <v>20095</v>
      </c>
      <c r="F482" s="133"/>
      <c r="G482" s="124"/>
    </row>
    <row r="483" spans="1:7" ht="12.75" customHeight="1" outlineLevel="2">
      <c r="A483" s="125"/>
      <c r="B483" s="126"/>
      <c r="C483" s="127"/>
      <c r="D483" s="128">
        <v>24689506</v>
      </c>
      <c r="E483" s="129"/>
      <c r="F483" s="130"/>
      <c r="G483" s="131" t="s">
        <v>65</v>
      </c>
    </row>
    <row r="484" spans="1:7" ht="25.5" customHeight="1" outlineLevel="2">
      <c r="A484" s="125"/>
      <c r="B484" s="126"/>
      <c r="C484" s="127"/>
      <c r="D484" s="134"/>
      <c r="E484" s="135">
        <v>20095</v>
      </c>
      <c r="F484" s="135"/>
      <c r="G484" s="131" t="s">
        <v>395</v>
      </c>
    </row>
    <row r="485" spans="1:7" ht="12.75" customHeight="1" outlineLevel="1">
      <c r="A485" s="118"/>
      <c r="B485" s="119"/>
      <c r="C485" s="120" t="s">
        <v>396</v>
      </c>
      <c r="D485" s="121">
        <v>-4170000</v>
      </c>
      <c r="E485" s="133">
        <v>6170713</v>
      </c>
      <c r="F485" s="133"/>
      <c r="G485" s="124"/>
    </row>
    <row r="486" spans="1:7" ht="25.5" customHeight="1" outlineLevel="2">
      <c r="A486" s="125"/>
      <c r="B486" s="126"/>
      <c r="C486" s="127"/>
      <c r="D486" s="134"/>
      <c r="E486" s="135">
        <v>2000713</v>
      </c>
      <c r="F486" s="135"/>
      <c r="G486" s="131" t="s">
        <v>397</v>
      </c>
    </row>
    <row r="487" spans="1:7" ht="12.75" customHeight="1" outlineLevel="2">
      <c r="A487" s="125"/>
      <c r="B487" s="126"/>
      <c r="C487" s="127"/>
      <c r="D487" s="128">
        <v>-4170000</v>
      </c>
      <c r="E487" s="135">
        <v>4170000</v>
      </c>
      <c r="F487" s="135"/>
      <c r="G487" s="131" t="s">
        <v>312</v>
      </c>
    </row>
    <row r="488" spans="1:7" ht="12.75" customHeight="1" outlineLevel="1">
      <c r="A488" s="118"/>
      <c r="B488" s="119"/>
      <c r="C488" s="120" t="s">
        <v>398</v>
      </c>
      <c r="D488" s="121">
        <v>4706300</v>
      </c>
      <c r="E488" s="133">
        <v>10631281</v>
      </c>
      <c r="F488" s="133"/>
      <c r="G488" s="124"/>
    </row>
    <row r="489" spans="1:7" ht="25.5" customHeight="1" outlineLevel="2">
      <c r="A489" s="125"/>
      <c r="B489" s="126"/>
      <c r="C489" s="127"/>
      <c r="D489" s="134"/>
      <c r="E489" s="135">
        <v>5391281</v>
      </c>
      <c r="F489" s="135"/>
      <c r="G489" s="131" t="s">
        <v>314</v>
      </c>
    </row>
    <row r="490" spans="1:7" ht="12.75" customHeight="1" outlineLevel="2">
      <c r="A490" s="125"/>
      <c r="B490" s="126"/>
      <c r="C490" s="127"/>
      <c r="D490" s="128">
        <v>-5240000</v>
      </c>
      <c r="E490" s="135">
        <v>5240000</v>
      </c>
      <c r="F490" s="135"/>
      <c r="G490" s="131" t="s">
        <v>312</v>
      </c>
    </row>
    <row r="491" spans="1:7" ht="12.75" customHeight="1" outlineLevel="2">
      <c r="A491" s="125"/>
      <c r="B491" s="126"/>
      <c r="C491" s="127"/>
      <c r="D491" s="128">
        <v>9946300</v>
      </c>
      <c r="E491" s="129"/>
      <c r="F491" s="130"/>
      <c r="G491" s="131" t="s">
        <v>399</v>
      </c>
    </row>
    <row r="492" spans="1:7" ht="12.75" customHeight="1" outlineLevel="1">
      <c r="A492" s="118"/>
      <c r="B492" s="119"/>
      <c r="C492" s="120" t="s">
        <v>400</v>
      </c>
      <c r="D492" s="121">
        <v>-97400</v>
      </c>
      <c r="E492" s="122"/>
      <c r="F492" s="123"/>
      <c r="G492" s="124"/>
    </row>
    <row r="493" spans="1:7" ht="25.5" customHeight="1" outlineLevel="2">
      <c r="A493" s="125"/>
      <c r="B493" s="126"/>
      <c r="C493" s="127"/>
      <c r="D493" s="128">
        <v>-97400</v>
      </c>
      <c r="E493" s="129"/>
      <c r="F493" s="130"/>
      <c r="G493" s="131" t="s">
        <v>319</v>
      </c>
    </row>
    <row r="494" spans="1:7" ht="12.75" customHeight="1" outlineLevel="1">
      <c r="A494" s="118"/>
      <c r="B494" s="119"/>
      <c r="C494" s="120" t="s">
        <v>401</v>
      </c>
      <c r="D494" s="121">
        <v>57066</v>
      </c>
      <c r="E494" s="122"/>
      <c r="F494" s="123"/>
      <c r="G494" s="124"/>
    </row>
    <row r="495" spans="1:7" ht="12.75" customHeight="1" outlineLevel="2">
      <c r="A495" s="125"/>
      <c r="B495" s="126"/>
      <c r="C495" s="127"/>
      <c r="D495" s="128">
        <v>57066</v>
      </c>
      <c r="E495" s="129"/>
      <c r="F495" s="130"/>
      <c r="G495" s="131" t="s">
        <v>81</v>
      </c>
    </row>
    <row r="496" spans="1:7" ht="12.75" customHeight="1" outlineLevel="1">
      <c r="A496" s="118"/>
      <c r="B496" s="119"/>
      <c r="C496" s="120" t="s">
        <v>402</v>
      </c>
      <c r="D496" s="121">
        <v>-112800</v>
      </c>
      <c r="E496" s="133">
        <v>112800</v>
      </c>
      <c r="F496" s="133"/>
      <c r="G496" s="124"/>
    </row>
    <row r="497" spans="1:7" ht="12.75" customHeight="1" outlineLevel="2">
      <c r="A497" s="125"/>
      <c r="B497" s="126"/>
      <c r="C497" s="127"/>
      <c r="D497" s="128">
        <v>-112800</v>
      </c>
      <c r="E497" s="135">
        <v>112800</v>
      </c>
      <c r="F497" s="135"/>
      <c r="G497" s="131" t="s">
        <v>312</v>
      </c>
    </row>
    <row r="498" spans="1:7" ht="12.75" customHeight="1" outlineLevel="1">
      <c r="A498" s="118"/>
      <c r="B498" s="119"/>
      <c r="C498" s="120" t="s">
        <v>403</v>
      </c>
      <c r="D498" s="121">
        <v>294400</v>
      </c>
      <c r="E498" s="122"/>
      <c r="F498" s="123"/>
      <c r="G498" s="124"/>
    </row>
    <row r="499" spans="1:7" ht="25.5" customHeight="1" outlineLevel="2">
      <c r="A499" s="125"/>
      <c r="B499" s="126"/>
      <c r="C499" s="127"/>
      <c r="D499" s="128">
        <v>294400</v>
      </c>
      <c r="E499" s="129"/>
      <c r="F499" s="130"/>
      <c r="G499" s="131" t="s">
        <v>324</v>
      </c>
    </row>
    <row r="500" spans="1:7" ht="12.75" customHeight="1" outlineLevel="1">
      <c r="A500" s="118"/>
      <c r="B500" s="119"/>
      <c r="C500" s="120" t="s">
        <v>404</v>
      </c>
      <c r="D500" s="121">
        <v>109400</v>
      </c>
      <c r="E500" s="133">
        <v>4558800</v>
      </c>
      <c r="F500" s="133"/>
      <c r="G500" s="124"/>
    </row>
    <row r="501" spans="1:7" ht="25.5" customHeight="1" outlineLevel="2">
      <c r="A501" s="125"/>
      <c r="B501" s="126"/>
      <c r="C501" s="127"/>
      <c r="D501" s="128">
        <v>109400</v>
      </c>
      <c r="E501" s="135">
        <v>4558800</v>
      </c>
      <c r="F501" s="135"/>
      <c r="G501" s="131" t="s">
        <v>85</v>
      </c>
    </row>
    <row r="502" spans="1:7" ht="12.75" customHeight="1" outlineLevel="1">
      <c r="A502" s="118"/>
      <c r="B502" s="119"/>
      <c r="C502" s="120" t="s">
        <v>405</v>
      </c>
      <c r="D502" s="136"/>
      <c r="E502" s="133">
        <v>11223900</v>
      </c>
      <c r="F502" s="133"/>
      <c r="G502" s="124"/>
    </row>
    <row r="503" spans="1:7" ht="25.5" customHeight="1" outlineLevel="2">
      <c r="A503" s="125"/>
      <c r="B503" s="126"/>
      <c r="C503" s="127"/>
      <c r="D503" s="134"/>
      <c r="E503" s="135">
        <v>11223900</v>
      </c>
      <c r="F503" s="135"/>
      <c r="G503" s="131" t="s">
        <v>87</v>
      </c>
    </row>
    <row r="504" spans="1:7" ht="12.75" customHeight="1" outlineLevel="1">
      <c r="A504" s="118"/>
      <c r="B504" s="119"/>
      <c r="C504" s="120" t="s">
        <v>406</v>
      </c>
      <c r="D504" s="121">
        <v>95000</v>
      </c>
      <c r="E504" s="122"/>
      <c r="F504" s="123"/>
      <c r="G504" s="124"/>
    </row>
    <row r="505" spans="1:7" ht="25.5" customHeight="1" outlineLevel="2">
      <c r="A505" s="125"/>
      <c r="B505" s="126"/>
      <c r="C505" s="127"/>
      <c r="D505" s="128">
        <v>95000</v>
      </c>
      <c r="E505" s="129"/>
      <c r="F505" s="130"/>
      <c r="G505" s="131" t="s">
        <v>407</v>
      </c>
    </row>
    <row r="506" spans="1:7" ht="12.75" customHeight="1" outlineLevel="1">
      <c r="A506" s="118"/>
      <c r="B506" s="119"/>
      <c r="C506" s="120" t="s">
        <v>408</v>
      </c>
      <c r="D506" s="136"/>
      <c r="E506" s="133">
        <v>6241159</v>
      </c>
      <c r="F506" s="133"/>
      <c r="G506" s="124"/>
    </row>
    <row r="507" spans="1:7" ht="25.5" customHeight="1" outlineLevel="2">
      <c r="A507" s="125"/>
      <c r="B507" s="126"/>
      <c r="C507" s="127"/>
      <c r="D507" s="134"/>
      <c r="E507" s="135">
        <v>6241159</v>
      </c>
      <c r="F507" s="135"/>
      <c r="G507" s="131" t="s">
        <v>335</v>
      </c>
    </row>
    <row r="508" spans="1:7" ht="12.75" customHeight="1" outlineLevel="1">
      <c r="A508" s="118"/>
      <c r="B508" s="119"/>
      <c r="C508" s="120" t="s">
        <v>409</v>
      </c>
      <c r="D508" s="136"/>
      <c r="E508" s="133">
        <v>5192833</v>
      </c>
      <c r="F508" s="133"/>
      <c r="G508" s="124"/>
    </row>
    <row r="509" spans="1:7" ht="25.5" customHeight="1" outlineLevel="2">
      <c r="A509" s="125"/>
      <c r="B509" s="126"/>
      <c r="C509" s="127"/>
      <c r="D509" s="134"/>
      <c r="E509" s="135">
        <v>5192833</v>
      </c>
      <c r="F509" s="135"/>
      <c r="G509" s="131" t="s">
        <v>410</v>
      </c>
    </row>
    <row r="510" spans="1:7" ht="25.5" customHeight="1">
      <c r="A510" s="113" t="s">
        <v>411</v>
      </c>
      <c r="B510" s="113"/>
      <c r="C510" s="113"/>
      <c r="D510" s="114">
        <v>36478550</v>
      </c>
      <c r="E510" s="132">
        <v>28922649</v>
      </c>
      <c r="F510" s="132"/>
      <c r="G510" s="117"/>
    </row>
    <row r="511" spans="1:7" ht="12.75" customHeight="1" outlineLevel="1">
      <c r="A511" s="118"/>
      <c r="B511" s="119"/>
      <c r="C511" s="120" t="s">
        <v>412</v>
      </c>
      <c r="D511" s="121">
        <v>25334849</v>
      </c>
      <c r="E511" s="122"/>
      <c r="F511" s="123"/>
      <c r="G511" s="124"/>
    </row>
    <row r="512" spans="1:7" ht="12.75" customHeight="1" outlineLevel="2">
      <c r="A512" s="125"/>
      <c r="B512" s="126"/>
      <c r="C512" s="127"/>
      <c r="D512" s="128">
        <v>25334849</v>
      </c>
      <c r="E512" s="129"/>
      <c r="F512" s="130"/>
      <c r="G512" s="131" t="s">
        <v>65</v>
      </c>
    </row>
    <row r="513" spans="1:7" ht="12.75" customHeight="1" outlineLevel="1">
      <c r="A513" s="118"/>
      <c r="B513" s="119"/>
      <c r="C513" s="120" t="s">
        <v>413</v>
      </c>
      <c r="D513" s="121">
        <v>10467191</v>
      </c>
      <c r="E513" s="133">
        <v>51777</v>
      </c>
      <c r="F513" s="133"/>
      <c r="G513" s="124"/>
    </row>
    <row r="514" spans="1:7" ht="12.75" customHeight="1" outlineLevel="2">
      <c r="A514" s="125"/>
      <c r="B514" s="126"/>
      <c r="C514" s="127"/>
      <c r="D514" s="128">
        <v>514696</v>
      </c>
      <c r="E514" s="129"/>
      <c r="F514" s="130"/>
      <c r="G514" s="131" t="s">
        <v>81</v>
      </c>
    </row>
    <row r="515" spans="1:7" ht="25.5" customHeight="1" outlineLevel="2">
      <c r="A515" s="125"/>
      <c r="B515" s="126"/>
      <c r="C515" s="127"/>
      <c r="D515" s="134"/>
      <c r="E515" s="135">
        <v>4272</v>
      </c>
      <c r="F515" s="135"/>
      <c r="G515" s="131" t="s">
        <v>414</v>
      </c>
    </row>
    <row r="516" spans="1:7" ht="12.75" customHeight="1" outlineLevel="2">
      <c r="A516" s="125"/>
      <c r="B516" s="126"/>
      <c r="C516" s="127"/>
      <c r="D516" s="128">
        <v>10000000</v>
      </c>
      <c r="E516" s="129"/>
      <c r="F516" s="130"/>
      <c r="G516" s="131" t="s">
        <v>371</v>
      </c>
    </row>
    <row r="517" spans="1:7" ht="12.75" customHeight="1" outlineLevel="2">
      <c r="A517" s="125"/>
      <c r="B517" s="126"/>
      <c r="C517" s="127"/>
      <c r="D517" s="128">
        <v>-47505</v>
      </c>
      <c r="E517" s="135">
        <v>47505</v>
      </c>
      <c r="F517" s="135"/>
      <c r="G517" s="131" t="s">
        <v>312</v>
      </c>
    </row>
    <row r="518" spans="1:7" ht="12.75" customHeight="1" outlineLevel="1">
      <c r="A518" s="118"/>
      <c r="B518" s="119"/>
      <c r="C518" s="120" t="s">
        <v>415</v>
      </c>
      <c r="D518" s="121">
        <v>-498140</v>
      </c>
      <c r="E518" s="133">
        <v>592607</v>
      </c>
      <c r="F518" s="133"/>
      <c r="G518" s="124"/>
    </row>
    <row r="519" spans="1:7" ht="25.5" customHeight="1" outlineLevel="2">
      <c r="A519" s="125"/>
      <c r="B519" s="126"/>
      <c r="C519" s="127"/>
      <c r="D519" s="134"/>
      <c r="E519" s="135">
        <v>76021</v>
      </c>
      <c r="F519" s="135"/>
      <c r="G519" s="131" t="s">
        <v>314</v>
      </c>
    </row>
    <row r="520" spans="1:7" ht="25.5" customHeight="1" outlineLevel="2">
      <c r="A520" s="125"/>
      <c r="B520" s="126"/>
      <c r="C520" s="127"/>
      <c r="D520" s="134"/>
      <c r="E520" s="135">
        <v>18446</v>
      </c>
      <c r="F520" s="135"/>
      <c r="G520" s="131" t="s">
        <v>416</v>
      </c>
    </row>
    <row r="521" spans="1:7" ht="12.75" customHeight="1" outlineLevel="2">
      <c r="A521" s="125"/>
      <c r="B521" s="126"/>
      <c r="C521" s="127"/>
      <c r="D521" s="128">
        <v>-498140</v>
      </c>
      <c r="E521" s="135">
        <v>498140</v>
      </c>
      <c r="F521" s="135"/>
      <c r="G521" s="131" t="s">
        <v>312</v>
      </c>
    </row>
    <row r="522" spans="1:7" ht="12.75" customHeight="1" outlineLevel="1">
      <c r="A522" s="118"/>
      <c r="B522" s="119"/>
      <c r="C522" s="120" t="s">
        <v>417</v>
      </c>
      <c r="D522" s="136"/>
      <c r="E522" s="133">
        <v>4272</v>
      </c>
      <c r="F522" s="133"/>
      <c r="G522" s="124"/>
    </row>
    <row r="523" spans="1:7" ht="25.5" customHeight="1" outlineLevel="2">
      <c r="A523" s="125"/>
      <c r="B523" s="126"/>
      <c r="C523" s="127"/>
      <c r="D523" s="134"/>
      <c r="E523" s="135">
        <v>4272</v>
      </c>
      <c r="F523" s="135"/>
      <c r="G523" s="131" t="s">
        <v>418</v>
      </c>
    </row>
    <row r="524" spans="1:7" ht="12.75" customHeight="1" outlineLevel="1">
      <c r="A524" s="118"/>
      <c r="B524" s="119"/>
      <c r="C524" s="120" t="s">
        <v>419</v>
      </c>
      <c r="D524" s="121">
        <v>-156691</v>
      </c>
      <c r="E524" s="133">
        <v>156691</v>
      </c>
      <c r="F524" s="133"/>
      <c r="G524" s="124"/>
    </row>
    <row r="525" spans="1:7" ht="12.75" customHeight="1" outlineLevel="2">
      <c r="A525" s="125"/>
      <c r="B525" s="126"/>
      <c r="C525" s="127"/>
      <c r="D525" s="128">
        <v>-156691</v>
      </c>
      <c r="E525" s="135">
        <v>156691</v>
      </c>
      <c r="F525" s="135"/>
      <c r="G525" s="131" t="s">
        <v>312</v>
      </c>
    </row>
    <row r="526" spans="1:7" ht="12.75" customHeight="1" outlineLevel="1">
      <c r="A526" s="118"/>
      <c r="B526" s="119"/>
      <c r="C526" s="120" t="s">
        <v>420</v>
      </c>
      <c r="D526" s="121">
        <v>-230600</v>
      </c>
      <c r="E526" s="122"/>
      <c r="F526" s="123"/>
      <c r="G526" s="124"/>
    </row>
    <row r="527" spans="1:7" ht="25.5" customHeight="1" outlineLevel="2">
      <c r="A527" s="125"/>
      <c r="B527" s="126"/>
      <c r="C527" s="127"/>
      <c r="D527" s="128">
        <v>-230600</v>
      </c>
      <c r="E527" s="129"/>
      <c r="F527" s="130"/>
      <c r="G527" s="131" t="s">
        <v>319</v>
      </c>
    </row>
    <row r="528" spans="1:7" ht="12.75" customHeight="1" outlineLevel="1">
      <c r="A528" s="118"/>
      <c r="B528" s="119"/>
      <c r="C528" s="120" t="s">
        <v>421</v>
      </c>
      <c r="D528" s="121">
        <v>544141</v>
      </c>
      <c r="E528" s="122"/>
      <c r="F528" s="123"/>
      <c r="G528" s="124"/>
    </row>
    <row r="529" spans="1:7" ht="12.75" customHeight="1" outlineLevel="2">
      <c r="A529" s="125"/>
      <c r="B529" s="126"/>
      <c r="C529" s="127"/>
      <c r="D529" s="128">
        <v>544141</v>
      </c>
      <c r="E529" s="129"/>
      <c r="F529" s="130"/>
      <c r="G529" s="131" t="s">
        <v>321</v>
      </c>
    </row>
    <row r="530" spans="1:7" ht="12.75" customHeight="1" outlineLevel="1">
      <c r="A530" s="118"/>
      <c r="B530" s="119"/>
      <c r="C530" s="120" t="s">
        <v>422</v>
      </c>
      <c r="D530" s="121">
        <v>-300000</v>
      </c>
      <c r="E530" s="133">
        <v>300000</v>
      </c>
      <c r="F530" s="133"/>
      <c r="G530" s="124"/>
    </row>
    <row r="531" spans="1:7" ht="12.75" customHeight="1" outlineLevel="2">
      <c r="A531" s="125"/>
      <c r="B531" s="126"/>
      <c r="C531" s="127"/>
      <c r="D531" s="128">
        <v>-300000</v>
      </c>
      <c r="E531" s="135">
        <v>300000</v>
      </c>
      <c r="F531" s="135"/>
      <c r="G531" s="131" t="s">
        <v>312</v>
      </c>
    </row>
    <row r="532" spans="1:7" ht="12.75" customHeight="1" outlineLevel="1">
      <c r="A532" s="118"/>
      <c r="B532" s="119"/>
      <c r="C532" s="120" t="s">
        <v>423</v>
      </c>
      <c r="D532" s="121">
        <v>854500</v>
      </c>
      <c r="E532" s="122"/>
      <c r="F532" s="123"/>
      <c r="G532" s="124"/>
    </row>
    <row r="533" spans="1:7" ht="25.5" customHeight="1" outlineLevel="2">
      <c r="A533" s="125"/>
      <c r="B533" s="126"/>
      <c r="C533" s="127"/>
      <c r="D533" s="128">
        <v>854500</v>
      </c>
      <c r="E533" s="129"/>
      <c r="F533" s="130"/>
      <c r="G533" s="131" t="s">
        <v>324</v>
      </c>
    </row>
    <row r="534" spans="1:7" ht="12.75" customHeight="1" outlineLevel="1">
      <c r="A534" s="118"/>
      <c r="B534" s="119"/>
      <c r="C534" s="120" t="s">
        <v>424</v>
      </c>
      <c r="D534" s="121">
        <v>463300</v>
      </c>
      <c r="E534" s="133">
        <v>6327400</v>
      </c>
      <c r="F534" s="133"/>
      <c r="G534" s="124"/>
    </row>
    <row r="535" spans="1:7" ht="25.5" customHeight="1" outlineLevel="2">
      <c r="A535" s="125"/>
      <c r="B535" s="126"/>
      <c r="C535" s="127"/>
      <c r="D535" s="128">
        <v>463300</v>
      </c>
      <c r="E535" s="135">
        <v>6327400</v>
      </c>
      <c r="F535" s="135"/>
      <c r="G535" s="131" t="s">
        <v>85</v>
      </c>
    </row>
    <row r="536" spans="1:7" ht="12.75" customHeight="1" outlineLevel="1">
      <c r="A536" s="118"/>
      <c r="B536" s="119"/>
      <c r="C536" s="120" t="s">
        <v>425</v>
      </c>
      <c r="D536" s="136"/>
      <c r="E536" s="133">
        <v>16456700</v>
      </c>
      <c r="F536" s="133"/>
      <c r="G536" s="124"/>
    </row>
    <row r="537" spans="1:7" ht="25.5" customHeight="1" outlineLevel="2">
      <c r="A537" s="125"/>
      <c r="B537" s="126"/>
      <c r="C537" s="127"/>
      <c r="D537" s="134"/>
      <c r="E537" s="135">
        <v>16456700</v>
      </c>
      <c r="F537" s="135"/>
      <c r="G537" s="131" t="s">
        <v>87</v>
      </c>
    </row>
    <row r="538" spans="1:7" ht="12.75" customHeight="1" outlineLevel="1">
      <c r="A538" s="118"/>
      <c r="B538" s="119"/>
      <c r="C538" s="120" t="s">
        <v>426</v>
      </c>
      <c r="D538" s="136"/>
      <c r="E538" s="133">
        <v>5033202</v>
      </c>
      <c r="F538" s="133"/>
      <c r="G538" s="124"/>
    </row>
    <row r="539" spans="1:7" ht="25.5" customHeight="1" outlineLevel="2">
      <c r="A539" s="125"/>
      <c r="B539" s="126"/>
      <c r="C539" s="127"/>
      <c r="D539" s="134"/>
      <c r="E539" s="135">
        <v>5033202</v>
      </c>
      <c r="F539" s="135"/>
      <c r="G539" s="131" t="s">
        <v>427</v>
      </c>
    </row>
    <row r="540" spans="1:7" ht="25.5" customHeight="1">
      <c r="A540" s="113" t="s">
        <v>428</v>
      </c>
      <c r="B540" s="113"/>
      <c r="C540" s="113"/>
      <c r="D540" s="114">
        <v>109210573</v>
      </c>
      <c r="E540" s="132">
        <v>30801400</v>
      </c>
      <c r="F540" s="132"/>
      <c r="G540" s="117"/>
    </row>
    <row r="541" spans="1:7" ht="12.75" customHeight="1" outlineLevel="1">
      <c r="A541" s="118"/>
      <c r="B541" s="119"/>
      <c r="C541" s="120" t="s">
        <v>429</v>
      </c>
      <c r="D541" s="121">
        <v>30702154</v>
      </c>
      <c r="E541" s="122"/>
      <c r="F541" s="123"/>
      <c r="G541" s="124"/>
    </row>
    <row r="542" spans="1:7" ht="12.75" customHeight="1" outlineLevel="2">
      <c r="A542" s="125"/>
      <c r="B542" s="126"/>
      <c r="C542" s="127"/>
      <c r="D542" s="128">
        <v>30702154</v>
      </c>
      <c r="E542" s="129"/>
      <c r="F542" s="130"/>
      <c r="G542" s="131" t="s">
        <v>65</v>
      </c>
    </row>
    <row r="543" spans="1:7" ht="12.75" customHeight="1" outlineLevel="1">
      <c r="A543" s="118"/>
      <c r="B543" s="119"/>
      <c r="C543" s="120" t="s">
        <v>430</v>
      </c>
      <c r="D543" s="121">
        <v>19435000</v>
      </c>
      <c r="E543" s="133">
        <v>565000</v>
      </c>
      <c r="F543" s="133"/>
      <c r="G543" s="124"/>
    </row>
    <row r="544" spans="1:7" ht="12.75" customHeight="1" outlineLevel="2">
      <c r="A544" s="125"/>
      <c r="B544" s="126"/>
      <c r="C544" s="127"/>
      <c r="D544" s="128">
        <v>20000000</v>
      </c>
      <c r="E544" s="129"/>
      <c r="F544" s="130"/>
      <c r="G544" s="131" t="s">
        <v>371</v>
      </c>
    </row>
    <row r="545" spans="1:7" ht="12.75" customHeight="1" outlineLevel="2">
      <c r="A545" s="125"/>
      <c r="B545" s="126"/>
      <c r="C545" s="127"/>
      <c r="D545" s="128">
        <v>-565000</v>
      </c>
      <c r="E545" s="135">
        <v>565000</v>
      </c>
      <c r="F545" s="135"/>
      <c r="G545" s="131" t="s">
        <v>312</v>
      </c>
    </row>
    <row r="546" spans="1:7" ht="12.75" customHeight="1" outlineLevel="1">
      <c r="A546" s="118"/>
      <c r="B546" s="119"/>
      <c r="C546" s="120" t="s">
        <v>431</v>
      </c>
      <c r="D546" s="121">
        <v>54980000</v>
      </c>
      <c r="E546" s="133">
        <v>1120000</v>
      </c>
      <c r="F546" s="133"/>
      <c r="G546" s="124"/>
    </row>
    <row r="547" spans="1:7" ht="12.75" customHeight="1" outlineLevel="2">
      <c r="A547" s="125"/>
      <c r="B547" s="126"/>
      <c r="C547" s="127"/>
      <c r="D547" s="128">
        <v>56100000</v>
      </c>
      <c r="E547" s="129"/>
      <c r="F547" s="130"/>
      <c r="G547" s="131" t="s">
        <v>371</v>
      </c>
    </row>
    <row r="548" spans="1:7" ht="12.75" customHeight="1" outlineLevel="2">
      <c r="A548" s="125"/>
      <c r="B548" s="126"/>
      <c r="C548" s="127"/>
      <c r="D548" s="128">
        <v>-1120000</v>
      </c>
      <c r="E548" s="135">
        <v>1120000</v>
      </c>
      <c r="F548" s="135"/>
      <c r="G548" s="131" t="s">
        <v>312</v>
      </c>
    </row>
    <row r="549" spans="1:7" ht="12.75" customHeight="1" outlineLevel="1">
      <c r="A549" s="118"/>
      <c r="B549" s="119"/>
      <c r="C549" s="120" t="s">
        <v>432</v>
      </c>
      <c r="D549" s="121">
        <v>3000000</v>
      </c>
      <c r="E549" s="122"/>
      <c r="F549" s="123"/>
      <c r="G549" s="124"/>
    </row>
    <row r="550" spans="1:7" ht="12.75" customHeight="1" outlineLevel="2">
      <c r="A550" s="125"/>
      <c r="B550" s="126"/>
      <c r="C550" s="127"/>
      <c r="D550" s="128">
        <v>3000000</v>
      </c>
      <c r="E550" s="129"/>
      <c r="F550" s="130"/>
      <c r="G550" s="131" t="s">
        <v>371</v>
      </c>
    </row>
    <row r="551" spans="1:7" ht="12.75" customHeight="1" outlineLevel="1">
      <c r="A551" s="118"/>
      <c r="B551" s="119"/>
      <c r="C551" s="120" t="s">
        <v>433</v>
      </c>
      <c r="D551" s="121">
        <v>-348500</v>
      </c>
      <c r="E551" s="122"/>
      <c r="F551" s="123"/>
      <c r="G551" s="124"/>
    </row>
    <row r="552" spans="1:7" ht="25.5" customHeight="1" outlineLevel="2">
      <c r="A552" s="125"/>
      <c r="B552" s="126"/>
      <c r="C552" s="127"/>
      <c r="D552" s="128">
        <v>-348500</v>
      </c>
      <c r="E552" s="129"/>
      <c r="F552" s="130"/>
      <c r="G552" s="131" t="s">
        <v>319</v>
      </c>
    </row>
    <row r="553" spans="1:7" ht="12.75" customHeight="1" outlineLevel="1">
      <c r="A553" s="118"/>
      <c r="B553" s="119"/>
      <c r="C553" s="120" t="s">
        <v>434</v>
      </c>
      <c r="D553" s="121">
        <v>155719</v>
      </c>
      <c r="E553" s="122"/>
      <c r="F553" s="123"/>
      <c r="G553" s="124"/>
    </row>
    <row r="554" spans="1:7" ht="12.75" customHeight="1" outlineLevel="2">
      <c r="A554" s="125"/>
      <c r="B554" s="126"/>
      <c r="C554" s="127"/>
      <c r="D554" s="128">
        <v>155719</v>
      </c>
      <c r="E554" s="129"/>
      <c r="F554" s="130"/>
      <c r="G554" s="131" t="s">
        <v>321</v>
      </c>
    </row>
    <row r="555" spans="1:7" ht="12.75" customHeight="1" outlineLevel="1">
      <c r="A555" s="118"/>
      <c r="B555" s="119"/>
      <c r="C555" s="120" t="s">
        <v>435</v>
      </c>
      <c r="D555" s="121">
        <v>-115000</v>
      </c>
      <c r="E555" s="133">
        <v>115000</v>
      </c>
      <c r="F555" s="133"/>
      <c r="G555" s="124"/>
    </row>
    <row r="556" spans="1:7" ht="12.75" customHeight="1" outlineLevel="2">
      <c r="A556" s="125"/>
      <c r="B556" s="126"/>
      <c r="C556" s="127"/>
      <c r="D556" s="128">
        <v>-115000</v>
      </c>
      <c r="E556" s="135">
        <v>115000</v>
      </c>
      <c r="F556" s="135"/>
      <c r="G556" s="131" t="s">
        <v>312</v>
      </c>
    </row>
    <row r="557" spans="1:7" ht="12.75" customHeight="1" outlineLevel="1">
      <c r="A557" s="118"/>
      <c r="B557" s="119"/>
      <c r="C557" s="120" t="s">
        <v>436</v>
      </c>
      <c r="D557" s="121">
        <v>1281700</v>
      </c>
      <c r="E557" s="122"/>
      <c r="F557" s="123"/>
      <c r="G557" s="124"/>
    </row>
    <row r="558" spans="1:7" ht="25.5" customHeight="1" outlineLevel="2">
      <c r="A558" s="125"/>
      <c r="B558" s="126"/>
      <c r="C558" s="127"/>
      <c r="D558" s="128">
        <v>1281700</v>
      </c>
      <c r="E558" s="129"/>
      <c r="F558" s="130"/>
      <c r="G558" s="131" t="s">
        <v>324</v>
      </c>
    </row>
    <row r="559" spans="1:7" ht="12.75" customHeight="1" outlineLevel="1">
      <c r="A559" s="118"/>
      <c r="B559" s="119"/>
      <c r="C559" s="120" t="s">
        <v>437</v>
      </c>
      <c r="D559" s="121">
        <v>119500</v>
      </c>
      <c r="E559" s="133">
        <v>8521200</v>
      </c>
      <c r="F559" s="133"/>
      <c r="G559" s="124"/>
    </row>
    <row r="560" spans="1:7" ht="25.5" customHeight="1" outlineLevel="2">
      <c r="A560" s="125"/>
      <c r="B560" s="126"/>
      <c r="C560" s="127"/>
      <c r="D560" s="128">
        <v>119500</v>
      </c>
      <c r="E560" s="135">
        <v>8521200</v>
      </c>
      <c r="F560" s="135"/>
      <c r="G560" s="131" t="s">
        <v>85</v>
      </c>
    </row>
    <row r="561" spans="1:7" ht="12.75" customHeight="1" outlineLevel="1">
      <c r="A561" s="118"/>
      <c r="B561" s="119"/>
      <c r="C561" s="120" t="s">
        <v>438</v>
      </c>
      <c r="D561" s="136"/>
      <c r="E561" s="133">
        <v>20480200</v>
      </c>
      <c r="F561" s="133"/>
      <c r="G561" s="124"/>
    </row>
    <row r="562" spans="1:7" ht="25.5" customHeight="1" outlineLevel="2">
      <c r="A562" s="125"/>
      <c r="B562" s="126"/>
      <c r="C562" s="127"/>
      <c r="D562" s="134"/>
      <c r="E562" s="135">
        <v>20480200</v>
      </c>
      <c r="F562" s="135"/>
      <c r="G562" s="131" t="s">
        <v>87</v>
      </c>
    </row>
    <row r="563" spans="1:7" ht="12.75" customHeight="1" outlineLevel="1">
      <c r="A563" s="118"/>
      <c r="B563" s="119"/>
      <c r="C563" s="120" t="s">
        <v>439</v>
      </c>
      <c r="D563" s="136"/>
      <c r="E563" s="122"/>
      <c r="F563" s="123"/>
      <c r="G563" s="124"/>
    </row>
    <row r="564" spans="1:7" ht="51" customHeight="1" outlineLevel="2">
      <c r="A564" s="125"/>
      <c r="B564" s="126"/>
      <c r="C564" s="127"/>
      <c r="D564" s="134"/>
      <c r="E564" s="135">
        <v>-54266100</v>
      </c>
      <c r="F564" s="135"/>
      <c r="G564" s="131" t="s">
        <v>440</v>
      </c>
    </row>
    <row r="565" spans="1:7" ht="51" customHeight="1" outlineLevel="2">
      <c r="A565" s="125"/>
      <c r="B565" s="126"/>
      <c r="C565" s="127"/>
      <c r="D565" s="134"/>
      <c r="E565" s="135">
        <v>54266100</v>
      </c>
      <c r="F565" s="135"/>
      <c r="G565" s="131" t="s">
        <v>441</v>
      </c>
    </row>
    <row r="566" spans="1:7" ht="25.5" customHeight="1">
      <c r="A566" s="113" t="s">
        <v>442</v>
      </c>
      <c r="B566" s="113"/>
      <c r="C566" s="113"/>
      <c r="D566" s="114">
        <v>25202922</v>
      </c>
      <c r="E566" s="132">
        <v>100210464</v>
      </c>
      <c r="F566" s="132"/>
      <c r="G566" s="117"/>
    </row>
    <row r="567" spans="1:7" ht="12.75" customHeight="1" outlineLevel="1">
      <c r="A567" s="118"/>
      <c r="B567" s="119"/>
      <c r="C567" s="120" t="s">
        <v>443</v>
      </c>
      <c r="D567" s="121">
        <v>28756522</v>
      </c>
      <c r="E567" s="133">
        <v>1774633</v>
      </c>
      <c r="F567" s="133"/>
      <c r="G567" s="124"/>
    </row>
    <row r="568" spans="1:7" ht="12.75" customHeight="1" outlineLevel="2">
      <c r="A568" s="125"/>
      <c r="B568" s="126"/>
      <c r="C568" s="127"/>
      <c r="D568" s="128">
        <v>28756522</v>
      </c>
      <c r="E568" s="129"/>
      <c r="F568" s="130"/>
      <c r="G568" s="131" t="s">
        <v>65</v>
      </c>
    </row>
    <row r="569" spans="1:7" ht="12.75" customHeight="1" outlineLevel="2">
      <c r="A569" s="125"/>
      <c r="B569" s="126"/>
      <c r="C569" s="127"/>
      <c r="D569" s="134"/>
      <c r="E569" s="135">
        <v>1774633</v>
      </c>
      <c r="F569" s="135"/>
      <c r="G569" s="131" t="s">
        <v>444</v>
      </c>
    </row>
    <row r="570" spans="1:7" ht="12.75" customHeight="1" outlineLevel="1">
      <c r="A570" s="118"/>
      <c r="B570" s="119"/>
      <c r="C570" s="120" t="s">
        <v>445</v>
      </c>
      <c r="D570" s="121">
        <v>-1226000</v>
      </c>
      <c r="E570" s="133">
        <v>5080353</v>
      </c>
      <c r="F570" s="133"/>
      <c r="G570" s="124"/>
    </row>
    <row r="571" spans="1:7" ht="25.5" customHeight="1" outlineLevel="2">
      <c r="A571" s="125"/>
      <c r="B571" s="126"/>
      <c r="C571" s="127"/>
      <c r="D571" s="134"/>
      <c r="E571" s="135">
        <v>3854353</v>
      </c>
      <c r="F571" s="135"/>
      <c r="G571" s="131" t="s">
        <v>397</v>
      </c>
    </row>
    <row r="572" spans="1:7" ht="12.75" customHeight="1" outlineLevel="2">
      <c r="A572" s="125"/>
      <c r="B572" s="126"/>
      <c r="C572" s="127"/>
      <c r="D572" s="128">
        <v>-1226000</v>
      </c>
      <c r="E572" s="135">
        <v>1226000</v>
      </c>
      <c r="F572" s="135"/>
      <c r="G572" s="131" t="s">
        <v>312</v>
      </c>
    </row>
    <row r="573" spans="1:7" ht="12.75" customHeight="1" outlineLevel="1">
      <c r="A573" s="118"/>
      <c r="B573" s="119"/>
      <c r="C573" s="120" t="s">
        <v>446</v>
      </c>
      <c r="D573" s="121">
        <v>-1815000</v>
      </c>
      <c r="E573" s="133">
        <v>19881278</v>
      </c>
      <c r="F573" s="133"/>
      <c r="G573" s="124"/>
    </row>
    <row r="574" spans="1:7" ht="25.5" customHeight="1" outlineLevel="2">
      <c r="A574" s="125"/>
      <c r="B574" s="126"/>
      <c r="C574" s="127"/>
      <c r="D574" s="134"/>
      <c r="E574" s="135">
        <v>18066278</v>
      </c>
      <c r="F574" s="135"/>
      <c r="G574" s="131" t="s">
        <v>314</v>
      </c>
    </row>
    <row r="575" spans="1:7" ht="12.75" customHeight="1" outlineLevel="2">
      <c r="A575" s="125"/>
      <c r="B575" s="126"/>
      <c r="C575" s="127"/>
      <c r="D575" s="128">
        <v>-1815000</v>
      </c>
      <c r="E575" s="135">
        <v>1815000</v>
      </c>
      <c r="F575" s="135"/>
      <c r="G575" s="131" t="s">
        <v>312</v>
      </c>
    </row>
    <row r="576" spans="1:7" ht="12.75" customHeight="1" outlineLevel="1">
      <c r="A576" s="118"/>
      <c r="B576" s="119"/>
      <c r="C576" s="120" t="s">
        <v>447</v>
      </c>
      <c r="D576" s="121">
        <v>-323000</v>
      </c>
      <c r="E576" s="133">
        <v>734630</v>
      </c>
      <c r="F576" s="133"/>
      <c r="G576" s="124"/>
    </row>
    <row r="577" spans="1:7" ht="25.5" customHeight="1" outlineLevel="2">
      <c r="A577" s="125"/>
      <c r="B577" s="126"/>
      <c r="C577" s="127"/>
      <c r="D577" s="134"/>
      <c r="E577" s="135">
        <v>411630</v>
      </c>
      <c r="F577" s="135"/>
      <c r="G577" s="131" t="s">
        <v>448</v>
      </c>
    </row>
    <row r="578" spans="1:7" ht="12.75" customHeight="1" outlineLevel="2">
      <c r="A578" s="125"/>
      <c r="B578" s="126"/>
      <c r="C578" s="127"/>
      <c r="D578" s="128">
        <v>-323000</v>
      </c>
      <c r="E578" s="135">
        <v>323000</v>
      </c>
      <c r="F578" s="135"/>
      <c r="G578" s="131" t="s">
        <v>312</v>
      </c>
    </row>
    <row r="579" spans="1:7" ht="12.75" customHeight="1" outlineLevel="1">
      <c r="A579" s="118"/>
      <c r="B579" s="119"/>
      <c r="C579" s="120" t="s">
        <v>449</v>
      </c>
      <c r="D579" s="121">
        <v>-222100</v>
      </c>
      <c r="E579" s="122"/>
      <c r="F579" s="123"/>
      <c r="G579" s="124"/>
    </row>
    <row r="580" spans="1:7" ht="25.5" customHeight="1" outlineLevel="2">
      <c r="A580" s="125"/>
      <c r="B580" s="126"/>
      <c r="C580" s="127"/>
      <c r="D580" s="128">
        <v>-222100</v>
      </c>
      <c r="E580" s="129"/>
      <c r="F580" s="130"/>
      <c r="G580" s="131" t="s">
        <v>319</v>
      </c>
    </row>
    <row r="581" spans="1:7" ht="12.75" customHeight="1" outlineLevel="1">
      <c r="A581" s="118"/>
      <c r="B581" s="119"/>
      <c r="C581" s="120" t="s">
        <v>450</v>
      </c>
      <c r="D581" s="121">
        <v>-1351000</v>
      </c>
      <c r="E581" s="133">
        <v>1351000</v>
      </c>
      <c r="F581" s="133"/>
      <c r="G581" s="124"/>
    </row>
    <row r="582" spans="1:7" ht="12.75" customHeight="1" outlineLevel="2">
      <c r="A582" s="125"/>
      <c r="B582" s="126"/>
      <c r="C582" s="127"/>
      <c r="D582" s="128">
        <v>-1351000</v>
      </c>
      <c r="E582" s="135">
        <v>1351000</v>
      </c>
      <c r="F582" s="135"/>
      <c r="G582" s="131" t="s">
        <v>312</v>
      </c>
    </row>
    <row r="583" spans="1:7" ht="12.75" customHeight="1" outlineLevel="1">
      <c r="A583" s="118"/>
      <c r="B583" s="119"/>
      <c r="C583" s="120" t="s">
        <v>451</v>
      </c>
      <c r="D583" s="121">
        <v>731200</v>
      </c>
      <c r="E583" s="122"/>
      <c r="F583" s="123"/>
      <c r="G583" s="124"/>
    </row>
    <row r="584" spans="1:7" ht="25.5" customHeight="1" outlineLevel="2">
      <c r="A584" s="125"/>
      <c r="B584" s="126"/>
      <c r="C584" s="127"/>
      <c r="D584" s="128">
        <v>731200</v>
      </c>
      <c r="E584" s="129"/>
      <c r="F584" s="130"/>
      <c r="G584" s="131" t="s">
        <v>324</v>
      </c>
    </row>
    <row r="585" spans="1:7" ht="12.75" customHeight="1" outlineLevel="1">
      <c r="A585" s="118"/>
      <c r="B585" s="119"/>
      <c r="C585" s="120" t="s">
        <v>452</v>
      </c>
      <c r="D585" s="121">
        <v>652300</v>
      </c>
      <c r="E585" s="133">
        <v>6642900</v>
      </c>
      <c r="F585" s="133"/>
      <c r="G585" s="124"/>
    </row>
    <row r="586" spans="1:7" ht="25.5" customHeight="1" outlineLevel="2">
      <c r="A586" s="125"/>
      <c r="B586" s="126"/>
      <c r="C586" s="127"/>
      <c r="D586" s="128">
        <v>652300</v>
      </c>
      <c r="E586" s="135">
        <v>6642900</v>
      </c>
      <c r="F586" s="135"/>
      <c r="G586" s="131" t="s">
        <v>85</v>
      </c>
    </row>
    <row r="587" spans="1:7" ht="12.75" customHeight="1" outlineLevel="1">
      <c r="A587" s="118"/>
      <c r="B587" s="119"/>
      <c r="C587" s="120" t="s">
        <v>453</v>
      </c>
      <c r="D587" s="136"/>
      <c r="E587" s="133">
        <v>17775700</v>
      </c>
      <c r="F587" s="133"/>
      <c r="G587" s="124"/>
    </row>
    <row r="588" spans="1:7" ht="25.5" customHeight="1" outlineLevel="2">
      <c r="A588" s="125"/>
      <c r="B588" s="126"/>
      <c r="C588" s="127"/>
      <c r="D588" s="134"/>
      <c r="E588" s="135">
        <v>17775700</v>
      </c>
      <c r="F588" s="135"/>
      <c r="G588" s="131" t="s">
        <v>87</v>
      </c>
    </row>
    <row r="589" spans="1:7" ht="12.75" customHeight="1" outlineLevel="1">
      <c r="A589" s="118"/>
      <c r="B589" s="119"/>
      <c r="C589" s="120" t="s">
        <v>454</v>
      </c>
      <c r="D589" s="136"/>
      <c r="E589" s="133">
        <v>45739104</v>
      </c>
      <c r="F589" s="133"/>
      <c r="G589" s="124"/>
    </row>
    <row r="590" spans="1:7" ht="25.5" customHeight="1" outlineLevel="2">
      <c r="A590" s="125"/>
      <c r="B590" s="126"/>
      <c r="C590" s="127"/>
      <c r="D590" s="134"/>
      <c r="E590" s="135">
        <v>20000000</v>
      </c>
      <c r="F590" s="135"/>
      <c r="G590" s="131" t="s">
        <v>334</v>
      </c>
    </row>
    <row r="591" spans="1:7" ht="25.5" customHeight="1" outlineLevel="2">
      <c r="A591" s="125"/>
      <c r="B591" s="126"/>
      <c r="C591" s="127"/>
      <c r="D591" s="134"/>
      <c r="E591" s="135">
        <v>25739104</v>
      </c>
      <c r="F591" s="135"/>
      <c r="G591" s="131" t="s">
        <v>335</v>
      </c>
    </row>
    <row r="592" spans="1:7" ht="12.75" customHeight="1" outlineLevel="1">
      <c r="A592" s="118"/>
      <c r="B592" s="119"/>
      <c r="C592" s="120" t="s">
        <v>455</v>
      </c>
      <c r="D592" s="136"/>
      <c r="E592" s="133">
        <v>670632</v>
      </c>
      <c r="F592" s="133"/>
      <c r="G592" s="124"/>
    </row>
    <row r="593" spans="1:7" ht="51" customHeight="1" outlineLevel="2">
      <c r="A593" s="125"/>
      <c r="B593" s="126"/>
      <c r="C593" s="127"/>
      <c r="D593" s="134"/>
      <c r="E593" s="135">
        <v>670632</v>
      </c>
      <c r="F593" s="135"/>
      <c r="G593" s="131" t="s">
        <v>456</v>
      </c>
    </row>
    <row r="594" spans="1:7" ht="12.75" customHeight="1" outlineLevel="1">
      <c r="A594" s="118"/>
      <c r="B594" s="119"/>
      <c r="C594" s="120" t="s">
        <v>457</v>
      </c>
      <c r="D594" s="136"/>
      <c r="E594" s="133">
        <v>560234</v>
      </c>
      <c r="F594" s="133"/>
      <c r="G594" s="124"/>
    </row>
    <row r="595" spans="1:7" ht="37.5" customHeight="1" outlineLevel="2">
      <c r="A595" s="125"/>
      <c r="B595" s="126"/>
      <c r="C595" s="127"/>
      <c r="D595" s="134"/>
      <c r="E595" s="135">
        <v>-24844713</v>
      </c>
      <c r="F595" s="135"/>
      <c r="G595" s="131" t="s">
        <v>458</v>
      </c>
    </row>
    <row r="596" spans="1:7" ht="25.5" customHeight="1" outlineLevel="2">
      <c r="A596" s="125"/>
      <c r="B596" s="126"/>
      <c r="C596" s="127"/>
      <c r="D596" s="134"/>
      <c r="E596" s="135">
        <v>24844713</v>
      </c>
      <c r="F596" s="135"/>
      <c r="G596" s="131" t="s">
        <v>459</v>
      </c>
    </row>
    <row r="597" spans="1:7" ht="37.5" customHeight="1" outlineLevel="2">
      <c r="A597" s="125"/>
      <c r="B597" s="126"/>
      <c r="C597" s="127"/>
      <c r="D597" s="134"/>
      <c r="E597" s="135">
        <v>560234</v>
      </c>
      <c r="F597" s="135"/>
      <c r="G597" s="131" t="s">
        <v>460</v>
      </c>
    </row>
    <row r="598" spans="1:7" ht="37.5" customHeight="1">
      <c r="A598" s="113" t="s">
        <v>461</v>
      </c>
      <c r="B598" s="113"/>
      <c r="C598" s="113"/>
      <c r="D598" s="114">
        <v>118079892</v>
      </c>
      <c r="E598" s="132">
        <v>35545763</v>
      </c>
      <c r="F598" s="132"/>
      <c r="G598" s="117"/>
    </row>
    <row r="599" spans="1:7" ht="12.75" customHeight="1" outlineLevel="1">
      <c r="A599" s="118"/>
      <c r="B599" s="119"/>
      <c r="C599" s="120" t="s">
        <v>462</v>
      </c>
      <c r="D599" s="121">
        <v>31541392</v>
      </c>
      <c r="E599" s="122"/>
      <c r="F599" s="123"/>
      <c r="G599" s="124"/>
    </row>
    <row r="600" spans="1:7" ht="12.75" customHeight="1" outlineLevel="2">
      <c r="A600" s="125"/>
      <c r="B600" s="126"/>
      <c r="C600" s="127"/>
      <c r="D600" s="128">
        <v>31541392</v>
      </c>
      <c r="E600" s="129"/>
      <c r="F600" s="130"/>
      <c r="G600" s="131" t="s">
        <v>65</v>
      </c>
    </row>
    <row r="601" spans="1:7" ht="12.75" customHeight="1" outlineLevel="1">
      <c r="A601" s="118"/>
      <c r="B601" s="119"/>
      <c r="C601" s="120" t="s">
        <v>463</v>
      </c>
      <c r="D601" s="121">
        <v>27700000</v>
      </c>
      <c r="E601" s="133">
        <v>2790326</v>
      </c>
      <c r="F601" s="133"/>
      <c r="G601" s="124"/>
    </row>
    <row r="602" spans="1:7" ht="25.5" customHeight="1" outlineLevel="2">
      <c r="A602" s="125"/>
      <c r="B602" s="126"/>
      <c r="C602" s="127"/>
      <c r="D602" s="134"/>
      <c r="E602" s="135">
        <v>490326</v>
      </c>
      <c r="F602" s="135"/>
      <c r="G602" s="131" t="s">
        <v>464</v>
      </c>
    </row>
    <row r="603" spans="1:7" ht="12.75" customHeight="1" outlineLevel="2">
      <c r="A603" s="125"/>
      <c r="B603" s="126"/>
      <c r="C603" s="127"/>
      <c r="D603" s="128">
        <v>30000000</v>
      </c>
      <c r="E603" s="129"/>
      <c r="F603" s="130"/>
      <c r="G603" s="131" t="s">
        <v>371</v>
      </c>
    </row>
    <row r="604" spans="1:7" ht="12.75" customHeight="1" outlineLevel="2">
      <c r="A604" s="125"/>
      <c r="B604" s="126"/>
      <c r="C604" s="127"/>
      <c r="D604" s="128">
        <v>-2300000</v>
      </c>
      <c r="E604" s="135">
        <v>2300000</v>
      </c>
      <c r="F604" s="135"/>
      <c r="G604" s="131" t="s">
        <v>312</v>
      </c>
    </row>
    <row r="605" spans="1:7" ht="12.75" customHeight="1" outlineLevel="1">
      <c r="A605" s="118"/>
      <c r="B605" s="119"/>
      <c r="C605" s="120" t="s">
        <v>465</v>
      </c>
      <c r="D605" s="121">
        <v>56400000</v>
      </c>
      <c r="E605" s="133">
        <v>2600000</v>
      </c>
      <c r="F605" s="133"/>
      <c r="G605" s="124"/>
    </row>
    <row r="606" spans="1:7" ht="12.75" customHeight="1" outlineLevel="2">
      <c r="A606" s="125"/>
      <c r="B606" s="126"/>
      <c r="C606" s="127"/>
      <c r="D606" s="128">
        <v>59000000</v>
      </c>
      <c r="E606" s="129"/>
      <c r="F606" s="130"/>
      <c r="G606" s="131" t="s">
        <v>371</v>
      </c>
    </row>
    <row r="607" spans="1:7" ht="12.75" customHeight="1" outlineLevel="2">
      <c r="A607" s="125"/>
      <c r="B607" s="126"/>
      <c r="C607" s="127"/>
      <c r="D607" s="128">
        <v>-2600000</v>
      </c>
      <c r="E607" s="135">
        <v>2600000</v>
      </c>
      <c r="F607" s="135"/>
      <c r="G607" s="131" t="s">
        <v>312</v>
      </c>
    </row>
    <row r="608" spans="1:7" ht="12.75" customHeight="1" outlineLevel="1">
      <c r="A608" s="118"/>
      <c r="B608" s="119"/>
      <c r="C608" s="120" t="s">
        <v>466</v>
      </c>
      <c r="D608" s="121">
        <v>2000000</v>
      </c>
      <c r="E608" s="122"/>
      <c r="F608" s="123"/>
      <c r="G608" s="124"/>
    </row>
    <row r="609" spans="1:7" ht="12.75" customHeight="1" outlineLevel="2">
      <c r="A609" s="125"/>
      <c r="B609" s="126"/>
      <c r="C609" s="127"/>
      <c r="D609" s="128">
        <v>2000000</v>
      </c>
      <c r="E609" s="129"/>
      <c r="F609" s="130"/>
      <c r="G609" s="131" t="s">
        <v>371</v>
      </c>
    </row>
    <row r="610" spans="1:7" ht="12.75" customHeight="1" outlineLevel="1">
      <c r="A610" s="118"/>
      <c r="B610" s="119"/>
      <c r="C610" s="120" t="s">
        <v>467</v>
      </c>
      <c r="D610" s="121">
        <v>-145200</v>
      </c>
      <c r="E610" s="122"/>
      <c r="F610" s="123"/>
      <c r="G610" s="124"/>
    </row>
    <row r="611" spans="1:7" ht="25.5" customHeight="1" outlineLevel="2">
      <c r="A611" s="125"/>
      <c r="B611" s="126"/>
      <c r="C611" s="127"/>
      <c r="D611" s="128">
        <v>-145200</v>
      </c>
      <c r="E611" s="129"/>
      <c r="F611" s="130"/>
      <c r="G611" s="131" t="s">
        <v>319</v>
      </c>
    </row>
    <row r="612" spans="1:7" ht="12.75" customHeight="1" outlineLevel="1">
      <c r="A612" s="118"/>
      <c r="B612" s="119"/>
      <c r="C612" s="120" t="s">
        <v>468</v>
      </c>
      <c r="D612" s="121">
        <v>-54500</v>
      </c>
      <c r="E612" s="133">
        <v>54500</v>
      </c>
      <c r="F612" s="133"/>
      <c r="G612" s="124"/>
    </row>
    <row r="613" spans="1:7" ht="12.75" customHeight="1" outlineLevel="2">
      <c r="A613" s="125"/>
      <c r="B613" s="126"/>
      <c r="C613" s="127"/>
      <c r="D613" s="128">
        <v>-54500</v>
      </c>
      <c r="E613" s="135">
        <v>54500</v>
      </c>
      <c r="F613" s="135"/>
      <c r="G613" s="131" t="s">
        <v>312</v>
      </c>
    </row>
    <row r="614" spans="1:7" ht="12.75" customHeight="1" outlineLevel="1">
      <c r="A614" s="118"/>
      <c r="B614" s="119"/>
      <c r="C614" s="120" t="s">
        <v>469</v>
      </c>
      <c r="D614" s="121">
        <v>-49500</v>
      </c>
      <c r="E614" s="133">
        <v>49500</v>
      </c>
      <c r="F614" s="133"/>
      <c r="G614" s="124"/>
    </row>
    <row r="615" spans="1:7" ht="12.75" customHeight="1" outlineLevel="2">
      <c r="A615" s="125"/>
      <c r="B615" s="126"/>
      <c r="C615" s="127"/>
      <c r="D615" s="128">
        <v>-49500</v>
      </c>
      <c r="E615" s="135">
        <v>49500</v>
      </c>
      <c r="F615" s="135"/>
      <c r="G615" s="131" t="s">
        <v>312</v>
      </c>
    </row>
    <row r="616" spans="1:7" ht="12.75" customHeight="1" outlineLevel="1">
      <c r="A616" s="118"/>
      <c r="B616" s="119"/>
      <c r="C616" s="120" t="s">
        <v>470</v>
      </c>
      <c r="D616" s="121">
        <v>598100</v>
      </c>
      <c r="E616" s="122"/>
      <c r="F616" s="123"/>
      <c r="G616" s="124"/>
    </row>
    <row r="617" spans="1:7" ht="25.5" customHeight="1" outlineLevel="2">
      <c r="A617" s="125"/>
      <c r="B617" s="126"/>
      <c r="C617" s="127"/>
      <c r="D617" s="128">
        <v>598100</v>
      </c>
      <c r="E617" s="129"/>
      <c r="F617" s="130"/>
      <c r="G617" s="131" t="s">
        <v>324</v>
      </c>
    </row>
    <row r="618" spans="1:7" ht="12.75" customHeight="1" outlineLevel="1">
      <c r="A618" s="118"/>
      <c r="B618" s="119"/>
      <c r="C618" s="120" t="s">
        <v>471</v>
      </c>
      <c r="D618" s="121">
        <v>89600</v>
      </c>
      <c r="E618" s="133">
        <v>6847000</v>
      </c>
      <c r="F618" s="133"/>
      <c r="G618" s="124"/>
    </row>
    <row r="619" spans="1:7" ht="25.5" customHeight="1" outlineLevel="2">
      <c r="A619" s="125"/>
      <c r="B619" s="126"/>
      <c r="C619" s="127"/>
      <c r="D619" s="128">
        <v>89600</v>
      </c>
      <c r="E619" s="135">
        <v>6847000</v>
      </c>
      <c r="F619" s="135"/>
      <c r="G619" s="131" t="s">
        <v>85</v>
      </c>
    </row>
    <row r="620" spans="1:7" ht="12.75" customHeight="1" outlineLevel="1">
      <c r="A620" s="118"/>
      <c r="B620" s="119"/>
      <c r="C620" s="120" t="s">
        <v>472</v>
      </c>
      <c r="D620" s="136"/>
      <c r="E620" s="133">
        <v>16343282</v>
      </c>
      <c r="F620" s="133"/>
      <c r="G620" s="124"/>
    </row>
    <row r="621" spans="1:7" ht="25.5" customHeight="1" outlineLevel="2">
      <c r="A621" s="125"/>
      <c r="B621" s="126"/>
      <c r="C621" s="127"/>
      <c r="D621" s="134"/>
      <c r="E621" s="135">
        <v>16343282</v>
      </c>
      <c r="F621" s="135"/>
      <c r="G621" s="131" t="s">
        <v>87</v>
      </c>
    </row>
    <row r="622" spans="1:7" ht="12.75" customHeight="1" outlineLevel="1">
      <c r="A622" s="118"/>
      <c r="B622" s="119"/>
      <c r="C622" s="120" t="s">
        <v>473</v>
      </c>
      <c r="D622" s="136"/>
      <c r="E622" s="133">
        <v>347555</v>
      </c>
      <c r="F622" s="133"/>
      <c r="G622" s="124"/>
    </row>
    <row r="623" spans="1:7" ht="25.5" customHeight="1" outlineLevel="2">
      <c r="A623" s="125"/>
      <c r="B623" s="126"/>
      <c r="C623" s="127"/>
      <c r="D623" s="134"/>
      <c r="E623" s="135">
        <v>347555</v>
      </c>
      <c r="F623" s="135"/>
      <c r="G623" s="131" t="s">
        <v>474</v>
      </c>
    </row>
    <row r="624" spans="1:7" ht="12.75" customHeight="1" outlineLevel="1">
      <c r="A624" s="118"/>
      <c r="B624" s="119"/>
      <c r="C624" s="120" t="s">
        <v>475</v>
      </c>
      <c r="D624" s="136"/>
      <c r="E624" s="133">
        <v>5000000</v>
      </c>
      <c r="F624" s="133"/>
      <c r="G624" s="124"/>
    </row>
    <row r="625" spans="1:7" ht="25.5" customHeight="1" outlineLevel="2">
      <c r="A625" s="125"/>
      <c r="B625" s="126"/>
      <c r="C625" s="127"/>
      <c r="D625" s="134"/>
      <c r="E625" s="135">
        <v>5000000</v>
      </c>
      <c r="F625" s="135"/>
      <c r="G625" s="131" t="s">
        <v>334</v>
      </c>
    </row>
    <row r="626" spans="1:7" ht="12.75" customHeight="1" outlineLevel="1">
      <c r="A626" s="118"/>
      <c r="B626" s="119"/>
      <c r="C626" s="120" t="s">
        <v>476</v>
      </c>
      <c r="D626" s="136"/>
      <c r="E626" s="133">
        <v>1513600</v>
      </c>
      <c r="F626" s="133"/>
      <c r="G626" s="124"/>
    </row>
    <row r="627" spans="1:7" ht="25.5" customHeight="1" outlineLevel="2">
      <c r="A627" s="125"/>
      <c r="B627" s="126"/>
      <c r="C627" s="127"/>
      <c r="D627" s="134"/>
      <c r="E627" s="135">
        <v>1513600</v>
      </c>
      <c r="F627" s="135"/>
      <c r="G627" s="131" t="s">
        <v>477</v>
      </c>
    </row>
    <row r="628" spans="1:7" ht="12.75" customHeight="1">
      <c r="A628" s="106" t="s">
        <v>478</v>
      </c>
      <c r="B628" s="106"/>
      <c r="C628" s="106"/>
      <c r="D628" s="107">
        <v>2114553607</v>
      </c>
      <c r="E628" s="138">
        <v>3228301233</v>
      </c>
      <c r="F628" s="139"/>
      <c r="G628" s="109"/>
    </row>
  </sheetData>
  <sheetProtection/>
  <mergeCells count="463">
    <mergeCell ref="E624:F624"/>
    <mergeCell ref="E625:F625"/>
    <mergeCell ref="E626:F626"/>
    <mergeCell ref="E627:F627"/>
    <mergeCell ref="A628:C628"/>
    <mergeCell ref="E628:F628"/>
    <mergeCell ref="E618:F618"/>
    <mergeCell ref="E619:F619"/>
    <mergeCell ref="E620:F620"/>
    <mergeCell ref="E621:F621"/>
    <mergeCell ref="E622:F622"/>
    <mergeCell ref="E623:F623"/>
    <mergeCell ref="E605:F605"/>
    <mergeCell ref="E607:F607"/>
    <mergeCell ref="E612:F612"/>
    <mergeCell ref="E613:F613"/>
    <mergeCell ref="E614:F614"/>
    <mergeCell ref="E615:F615"/>
    <mergeCell ref="E597:F597"/>
    <mergeCell ref="A598:C598"/>
    <mergeCell ref="E598:F598"/>
    <mergeCell ref="E601:F601"/>
    <mergeCell ref="E602:F602"/>
    <mergeCell ref="E604:F604"/>
    <mergeCell ref="E591:F591"/>
    <mergeCell ref="E592:F592"/>
    <mergeCell ref="E593:F593"/>
    <mergeCell ref="E594:F594"/>
    <mergeCell ref="E595:F595"/>
    <mergeCell ref="E596:F596"/>
    <mergeCell ref="E585:F585"/>
    <mergeCell ref="E586:F586"/>
    <mergeCell ref="E587:F587"/>
    <mergeCell ref="E588:F588"/>
    <mergeCell ref="E589:F589"/>
    <mergeCell ref="E590:F590"/>
    <mergeCell ref="E575:F575"/>
    <mergeCell ref="E576:F576"/>
    <mergeCell ref="E577:F577"/>
    <mergeCell ref="E578:F578"/>
    <mergeCell ref="E581:F581"/>
    <mergeCell ref="E582:F582"/>
    <mergeCell ref="E569:F569"/>
    <mergeCell ref="E570:F570"/>
    <mergeCell ref="E571:F571"/>
    <mergeCell ref="E572:F572"/>
    <mergeCell ref="E573:F573"/>
    <mergeCell ref="E574:F574"/>
    <mergeCell ref="E562:F562"/>
    <mergeCell ref="E564:F564"/>
    <mergeCell ref="E565:F565"/>
    <mergeCell ref="A566:C566"/>
    <mergeCell ref="E566:F566"/>
    <mergeCell ref="E567:F567"/>
    <mergeCell ref="E548:F548"/>
    <mergeCell ref="E555:F555"/>
    <mergeCell ref="E556:F556"/>
    <mergeCell ref="E559:F559"/>
    <mergeCell ref="E560:F560"/>
    <mergeCell ref="E561:F561"/>
    <mergeCell ref="E539:F539"/>
    <mergeCell ref="A540:C540"/>
    <mergeCell ref="E540:F540"/>
    <mergeCell ref="E543:F543"/>
    <mergeCell ref="E545:F545"/>
    <mergeCell ref="E546:F546"/>
    <mergeCell ref="E531:F531"/>
    <mergeCell ref="E534:F534"/>
    <mergeCell ref="E535:F535"/>
    <mergeCell ref="E536:F536"/>
    <mergeCell ref="E537:F537"/>
    <mergeCell ref="E538:F538"/>
    <mergeCell ref="E521:F521"/>
    <mergeCell ref="E522:F522"/>
    <mergeCell ref="E523:F523"/>
    <mergeCell ref="E524:F524"/>
    <mergeCell ref="E525:F525"/>
    <mergeCell ref="E530:F530"/>
    <mergeCell ref="E513:F513"/>
    <mergeCell ref="E515:F515"/>
    <mergeCell ref="E517:F517"/>
    <mergeCell ref="E518:F518"/>
    <mergeCell ref="E519:F519"/>
    <mergeCell ref="E520:F520"/>
    <mergeCell ref="E506:F506"/>
    <mergeCell ref="E507:F507"/>
    <mergeCell ref="E508:F508"/>
    <mergeCell ref="E509:F509"/>
    <mergeCell ref="A510:C510"/>
    <mergeCell ref="E510:F510"/>
    <mergeCell ref="E496:F496"/>
    <mergeCell ref="E497:F497"/>
    <mergeCell ref="E500:F500"/>
    <mergeCell ref="E501:F501"/>
    <mergeCell ref="E502:F502"/>
    <mergeCell ref="E503:F503"/>
    <mergeCell ref="E485:F485"/>
    <mergeCell ref="E486:F486"/>
    <mergeCell ref="E487:F487"/>
    <mergeCell ref="E488:F488"/>
    <mergeCell ref="E489:F489"/>
    <mergeCell ref="E490:F490"/>
    <mergeCell ref="E479:F479"/>
    <mergeCell ref="E480:F480"/>
    <mergeCell ref="A481:C481"/>
    <mergeCell ref="E481:F481"/>
    <mergeCell ref="E482:F482"/>
    <mergeCell ref="E484:F484"/>
    <mergeCell ref="E471:F471"/>
    <mergeCell ref="E472:F472"/>
    <mergeCell ref="E475:F475"/>
    <mergeCell ref="E476:F476"/>
    <mergeCell ref="E477:F477"/>
    <mergeCell ref="E478:F478"/>
    <mergeCell ref="A458:C458"/>
    <mergeCell ref="E458:F458"/>
    <mergeCell ref="E461:F461"/>
    <mergeCell ref="E463:F463"/>
    <mergeCell ref="E464:F464"/>
    <mergeCell ref="E466:F466"/>
    <mergeCell ref="E448:F448"/>
    <mergeCell ref="E449:F449"/>
    <mergeCell ref="E452:F452"/>
    <mergeCell ref="E453:F453"/>
    <mergeCell ref="E454:F454"/>
    <mergeCell ref="E455:F455"/>
    <mergeCell ref="E439:F439"/>
    <mergeCell ref="E441:F441"/>
    <mergeCell ref="E442:F442"/>
    <mergeCell ref="E443:F443"/>
    <mergeCell ref="E446:F446"/>
    <mergeCell ref="E447:F447"/>
    <mergeCell ref="E432:F432"/>
    <mergeCell ref="E433:F433"/>
    <mergeCell ref="A434:C434"/>
    <mergeCell ref="E434:F434"/>
    <mergeCell ref="E437:F437"/>
    <mergeCell ref="E438:F438"/>
    <mergeCell ref="E424:F424"/>
    <mergeCell ref="E425:F425"/>
    <mergeCell ref="E428:F428"/>
    <mergeCell ref="E429:F429"/>
    <mergeCell ref="E430:F430"/>
    <mergeCell ref="E431:F431"/>
    <mergeCell ref="E416:F416"/>
    <mergeCell ref="E417:F417"/>
    <mergeCell ref="E418:F418"/>
    <mergeCell ref="E419:F419"/>
    <mergeCell ref="E422:F422"/>
    <mergeCell ref="E423:F423"/>
    <mergeCell ref="E408:F408"/>
    <mergeCell ref="E409:F409"/>
    <mergeCell ref="E410:F410"/>
    <mergeCell ref="E411:F411"/>
    <mergeCell ref="E412:F412"/>
    <mergeCell ref="A413:C413"/>
    <mergeCell ref="E413:F413"/>
    <mergeCell ref="E400:F400"/>
    <mergeCell ref="E403:F403"/>
    <mergeCell ref="E404:F404"/>
    <mergeCell ref="E405:F405"/>
    <mergeCell ref="E406:F406"/>
    <mergeCell ref="E407:F407"/>
    <mergeCell ref="E392:F392"/>
    <mergeCell ref="E393:F393"/>
    <mergeCell ref="E394:F394"/>
    <mergeCell ref="E395:F395"/>
    <mergeCell ref="E396:F396"/>
    <mergeCell ref="E399:F399"/>
    <mergeCell ref="E386:F386"/>
    <mergeCell ref="A387:C387"/>
    <mergeCell ref="E387:F387"/>
    <mergeCell ref="E388:F388"/>
    <mergeCell ref="E390:F390"/>
    <mergeCell ref="E391:F391"/>
    <mergeCell ref="E380:F380"/>
    <mergeCell ref="E381:F381"/>
    <mergeCell ref="E382:F382"/>
    <mergeCell ref="E383:F383"/>
    <mergeCell ref="E384:F384"/>
    <mergeCell ref="E385:F385"/>
    <mergeCell ref="E374:F374"/>
    <mergeCell ref="E375:F375"/>
    <mergeCell ref="E376:F376"/>
    <mergeCell ref="E377:F377"/>
    <mergeCell ref="E378:F378"/>
    <mergeCell ref="E379:F379"/>
    <mergeCell ref="E366:F366"/>
    <mergeCell ref="E367:F367"/>
    <mergeCell ref="E370:F370"/>
    <mergeCell ref="E371:F371"/>
    <mergeCell ref="E372:F372"/>
    <mergeCell ref="E373:F373"/>
    <mergeCell ref="E356:F356"/>
    <mergeCell ref="E357:F357"/>
    <mergeCell ref="E358:F358"/>
    <mergeCell ref="E359:F359"/>
    <mergeCell ref="E360:F360"/>
    <mergeCell ref="E361:F361"/>
    <mergeCell ref="E348:F348"/>
    <mergeCell ref="E351:F351"/>
    <mergeCell ref="E352:F352"/>
    <mergeCell ref="E353:F353"/>
    <mergeCell ref="E354:F354"/>
    <mergeCell ref="E355:F355"/>
    <mergeCell ref="A329:C329"/>
    <mergeCell ref="A332:C332"/>
    <mergeCell ref="A335:C335"/>
    <mergeCell ref="A342:C342"/>
    <mergeCell ref="A347:C347"/>
    <mergeCell ref="E347:F347"/>
    <mergeCell ref="E315:F315"/>
    <mergeCell ref="E316:F316"/>
    <mergeCell ref="A317:C317"/>
    <mergeCell ref="A320:C320"/>
    <mergeCell ref="A323:C323"/>
    <mergeCell ref="A326:C326"/>
    <mergeCell ref="E309:F309"/>
    <mergeCell ref="E310:F310"/>
    <mergeCell ref="E311:F311"/>
    <mergeCell ref="E312:F312"/>
    <mergeCell ref="E313:F313"/>
    <mergeCell ref="E314:F314"/>
    <mergeCell ref="E302:F302"/>
    <mergeCell ref="E303:F303"/>
    <mergeCell ref="A304:C304"/>
    <mergeCell ref="E304:F304"/>
    <mergeCell ref="E307:F307"/>
    <mergeCell ref="E308:F308"/>
    <mergeCell ref="E296:F296"/>
    <mergeCell ref="E297:F297"/>
    <mergeCell ref="E298:F298"/>
    <mergeCell ref="E299:F299"/>
    <mergeCell ref="E300:F300"/>
    <mergeCell ref="E301:F301"/>
    <mergeCell ref="E277:F277"/>
    <mergeCell ref="E279:F279"/>
    <mergeCell ref="E281:F281"/>
    <mergeCell ref="A285:C285"/>
    <mergeCell ref="A288:C288"/>
    <mergeCell ref="A291:C291"/>
    <mergeCell ref="E291:F291"/>
    <mergeCell ref="A268:C268"/>
    <mergeCell ref="E268:F268"/>
    <mergeCell ref="E271:F271"/>
    <mergeCell ref="E272:F272"/>
    <mergeCell ref="E273:F273"/>
    <mergeCell ref="E276:F276"/>
    <mergeCell ref="E261:F261"/>
    <mergeCell ref="E262:F262"/>
    <mergeCell ref="A263:C263"/>
    <mergeCell ref="E263:F263"/>
    <mergeCell ref="E266:F266"/>
    <mergeCell ref="E267:F267"/>
    <mergeCell ref="E255:F255"/>
    <mergeCell ref="E256:F256"/>
    <mergeCell ref="E257:F257"/>
    <mergeCell ref="E258:F258"/>
    <mergeCell ref="E259:F259"/>
    <mergeCell ref="E260:F260"/>
    <mergeCell ref="E249:F249"/>
    <mergeCell ref="E250:F250"/>
    <mergeCell ref="E251:F251"/>
    <mergeCell ref="E252:F252"/>
    <mergeCell ref="E253:F253"/>
    <mergeCell ref="E254:F254"/>
    <mergeCell ref="E243:F243"/>
    <mergeCell ref="E244:F244"/>
    <mergeCell ref="E245:F245"/>
    <mergeCell ref="E246:F246"/>
    <mergeCell ref="E247:F247"/>
    <mergeCell ref="E248:F248"/>
    <mergeCell ref="E236:F236"/>
    <mergeCell ref="A237:C237"/>
    <mergeCell ref="E237:F237"/>
    <mergeCell ref="E240:F240"/>
    <mergeCell ref="E241:F241"/>
    <mergeCell ref="E242:F242"/>
    <mergeCell ref="E225:F225"/>
    <mergeCell ref="A226:C226"/>
    <mergeCell ref="A229:C229"/>
    <mergeCell ref="A232:C232"/>
    <mergeCell ref="E232:F232"/>
    <mergeCell ref="E235:F235"/>
    <mergeCell ref="E219:F219"/>
    <mergeCell ref="E220:F220"/>
    <mergeCell ref="E221:F221"/>
    <mergeCell ref="E222:F222"/>
    <mergeCell ref="E223:F223"/>
    <mergeCell ref="E224:F224"/>
    <mergeCell ref="E206:F206"/>
    <mergeCell ref="E207:F207"/>
    <mergeCell ref="A210:C210"/>
    <mergeCell ref="E214:F214"/>
    <mergeCell ref="E215:F215"/>
    <mergeCell ref="A216:C216"/>
    <mergeCell ref="E216:F216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76:F176"/>
    <mergeCell ref="E177:F177"/>
    <mergeCell ref="E184:F184"/>
    <mergeCell ref="E185:F185"/>
    <mergeCell ref="E186:F186"/>
    <mergeCell ref="E187:F187"/>
    <mergeCell ref="E164:F164"/>
    <mergeCell ref="E165:F165"/>
    <mergeCell ref="E166:F166"/>
    <mergeCell ref="E167:F167"/>
    <mergeCell ref="A173:C173"/>
    <mergeCell ref="E173:F173"/>
    <mergeCell ref="E156:F156"/>
    <mergeCell ref="E157:F157"/>
    <mergeCell ref="E158:F158"/>
    <mergeCell ref="E159:F159"/>
    <mergeCell ref="E160:F160"/>
    <mergeCell ref="A161:C161"/>
    <mergeCell ref="E161:F161"/>
    <mergeCell ref="A145:C145"/>
    <mergeCell ref="A150:C150"/>
    <mergeCell ref="E150:F150"/>
    <mergeCell ref="E153:F153"/>
    <mergeCell ref="E154:F154"/>
    <mergeCell ref="E155:F155"/>
    <mergeCell ref="E133:F133"/>
    <mergeCell ref="E134:F134"/>
    <mergeCell ref="E141:F141"/>
    <mergeCell ref="E142:F142"/>
    <mergeCell ref="E143:F143"/>
    <mergeCell ref="E144:F144"/>
    <mergeCell ref="E126:F126"/>
    <mergeCell ref="E127:F127"/>
    <mergeCell ref="A128:C128"/>
    <mergeCell ref="E128:F128"/>
    <mergeCell ref="E131:F131"/>
    <mergeCell ref="E132:F132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A107:C107"/>
    <mergeCell ref="E107:F107"/>
    <mergeCell ref="E110:F110"/>
    <mergeCell ref="E111:F111"/>
    <mergeCell ref="E112:F112"/>
    <mergeCell ref="E113:F113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0:F80"/>
    <mergeCell ref="E81:F81"/>
    <mergeCell ref="A86:C86"/>
    <mergeCell ref="E86:F86"/>
    <mergeCell ref="E93:F93"/>
    <mergeCell ref="E94:F94"/>
    <mergeCell ref="G66:G68"/>
    <mergeCell ref="A69:C69"/>
    <mergeCell ref="A72:C72"/>
    <mergeCell ref="E72:F72"/>
    <mergeCell ref="E73:F73"/>
    <mergeCell ref="E75:F75"/>
    <mergeCell ref="A62:B62"/>
    <mergeCell ref="A63:B63"/>
    <mergeCell ref="A64:C64"/>
    <mergeCell ref="A65:C65"/>
    <mergeCell ref="E65:F65"/>
    <mergeCell ref="A66:B68"/>
    <mergeCell ref="C66:C68"/>
    <mergeCell ref="D66:D68"/>
    <mergeCell ref="E66:F68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C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C30"/>
    <mergeCell ref="A31:B31"/>
    <mergeCell ref="A20:B20"/>
    <mergeCell ref="A21:B21"/>
    <mergeCell ref="A22:B22"/>
    <mergeCell ref="A23:B23"/>
    <mergeCell ref="A24:B24"/>
    <mergeCell ref="A25:C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C12"/>
    <mergeCell ref="A13:B13"/>
    <mergeCell ref="A2:G2"/>
    <mergeCell ref="A3:G3"/>
    <mergeCell ref="A4:G4"/>
    <mergeCell ref="A5:B5"/>
    <mergeCell ref="A6:C6"/>
    <mergeCell ref="A7:C7"/>
  </mergeCells>
  <printOptions/>
  <pageMargins left="0.5905511811023623" right="0.3937007874015748" top="0.5905511811023623" bottom="0.5905511811023623" header="0.3937007874015748" footer="0.3937007874015748"/>
  <pageSetup fitToHeight="100" horizontalDpi="600" verticalDpi="600" orientation="landscape" pageOrder="overThenDown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Г. Сошко</dc:creator>
  <cp:keywords/>
  <dc:description/>
  <cp:lastModifiedBy>Марина Г. Сошко</cp:lastModifiedBy>
  <dcterms:created xsi:type="dcterms:W3CDTF">2024-03-21T15:31:45Z</dcterms:created>
  <dcterms:modified xsi:type="dcterms:W3CDTF">2024-03-21T15:32:23Z</dcterms:modified>
  <cp:category/>
  <cp:version/>
  <cp:contentType/>
  <cp:contentStatus/>
</cp:coreProperties>
</file>