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93" activeTab="0"/>
  </bookViews>
  <sheets>
    <sheet name="3 зміни 2021" sheetId="1" r:id="rId1"/>
  </sheets>
  <definedNames>
    <definedName name="_xlnm._FilterDatabase" localSheetId="0" hidden="1">'3 зміни 2021'!$A$1:$O$46</definedName>
    <definedName name="_xlnm.Print_Titles" localSheetId="0">'3 зміни 2021'!$47:$49</definedName>
    <definedName name="_xlnm.Print_Area" localSheetId="0">'3 зміни 2021'!$A$1:$G$454</definedName>
  </definedNames>
  <calcPr fullCalcOnLoad="1"/>
</workbook>
</file>

<file path=xl/sharedStrings.xml><?xml version="1.0" encoding="utf-8"?>
<sst xmlns="http://schemas.openxmlformats.org/spreadsheetml/2006/main" count="482" uniqueCount="407">
  <si>
    <t>Найменування</t>
  </si>
  <si>
    <t>Примітка</t>
  </si>
  <si>
    <t>БАЛАНС</t>
  </si>
  <si>
    <t>фильтр</t>
  </si>
  <si>
    <t>шпиталі</t>
  </si>
  <si>
    <t xml:space="preserve">на забезпечення якісної, сучасної та доступної загальної середньої освіти "Нова українська школа"
</t>
  </si>
  <si>
    <t xml:space="preserve">Всього видатків:    </t>
  </si>
  <si>
    <t>на реалізацію проєкту з термомодернізації гімназії N 290 за адресою: вул. Ревуцького, 13-а у Дарницькому районі</t>
  </si>
  <si>
    <t>зміни до додатка №1 та додатка №5 до рішення</t>
  </si>
  <si>
    <t>залишки станом на 01.01.2021</t>
  </si>
  <si>
    <t>залишки не розподілені (1 ЗМІНИ)</t>
  </si>
  <si>
    <t>Кошти бюджета міста Києва</t>
  </si>
  <si>
    <t>передача коштів із ЗФ до СФ БР                                                     (субвенції з ДБ)</t>
  </si>
  <si>
    <t>депутатські</t>
  </si>
  <si>
    <t>інші</t>
  </si>
  <si>
    <t>Надання коштів для забезпечення гарантійних зобов'язань за позичальників, що отримали кредити під місцеві гарантії</t>
  </si>
  <si>
    <t>зміни до додатка №1  до рішення</t>
  </si>
  <si>
    <t>зміни до додатка №4  до рішення</t>
  </si>
  <si>
    <t>зміни до додатка №2  до рішення</t>
  </si>
  <si>
    <t>=</t>
  </si>
  <si>
    <t>1.1. Субвенції з державного бюджету України:</t>
  </si>
  <si>
    <t>3.2.  за рахунок залишків на 01.01.2021:</t>
  </si>
  <si>
    <t>3.3. Передача коштів із ЗФ до СФ БР</t>
  </si>
  <si>
    <t>1. Всього доходів:</t>
  </si>
  <si>
    <t>2. Кредитування бюджету:</t>
  </si>
  <si>
    <t>3. Джерела фінансування бюджету:</t>
  </si>
  <si>
    <t xml:space="preserve"> 3.1.  за рахунок запозичень</t>
  </si>
  <si>
    <t>Короткострокові зобов'язання та векселі</t>
  </si>
  <si>
    <t xml:space="preserve">Додаток </t>
  </si>
  <si>
    <t>Пропозицiї по уточненню бюджету м. Києва на 2021 рік</t>
  </si>
  <si>
    <t>Спеціальний фонд  (грн)</t>
  </si>
  <si>
    <t>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</si>
  <si>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Загальний фонд  (грн)</t>
  </si>
  <si>
    <r>
      <t>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</t>
    </r>
    <r>
      <rPr>
        <sz val="10"/>
        <color indexed="9"/>
        <rFont val="Arial"/>
        <family val="2"/>
      </rPr>
      <t>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  <r>
      <rPr>
        <sz val="10"/>
        <rFont val="Arial"/>
        <family val="2"/>
      </rPr>
      <t xml:space="preserve">
</t>
    </r>
  </si>
  <si>
    <t>КПКВ /КДБ /КФБ</t>
  </si>
  <si>
    <t>на здіснення підтримки окремих закладів та заходів у системі охорони здоров`я</t>
  </si>
  <si>
    <t>на здійснення заходів щодо соціально-економічного розвитку окремих територій</t>
  </si>
  <si>
    <r>
  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</t>
    </r>
    <r>
      <rPr>
        <sz val="10"/>
        <color indexed="9"/>
        <rFont val="Arial"/>
        <family val="2"/>
      </rPr>
      <t>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</si>
  <si>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</si>
  <si>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дистанційка</t>
  </si>
  <si>
    <t>афган</t>
  </si>
  <si>
    <t>ато</t>
  </si>
  <si>
    <t>впо</t>
  </si>
  <si>
    <t>доз</t>
  </si>
  <si>
    <t>псер</t>
  </si>
  <si>
    <t>нуш</t>
  </si>
  <si>
    <t xml:space="preserve">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</si>
  <si>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</si>
  <si>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Зміни до додатка № 3 до рішення:</t>
  </si>
  <si>
    <t>1.3. За рахунок перевиконання доходної частини бюджету:</t>
  </si>
  <si>
    <t>Кошти від продажу землі</t>
  </si>
  <si>
    <t>1.2. Зменшення доходної частини бюджету:</t>
  </si>
  <si>
    <t>на заходи щодо створення навчально-практичних центрів сучасної професійної (професійно-технічної) освіти</t>
  </si>
  <si>
    <t>пту</t>
  </si>
  <si>
    <t>Розпорядник</t>
  </si>
  <si>
    <t xml:space="preserve">Загальний фонд </t>
  </si>
  <si>
    <t xml:space="preserve">Спеціальний фонд </t>
  </si>
  <si>
    <t>КПКВ</t>
  </si>
  <si>
    <t>Примiтка</t>
  </si>
  <si>
    <t>на реалізацію інфраструктурних проектів та розвиток об'єктів соціально-культурної сфери</t>
  </si>
  <si>
    <t>(зміни до додатків 1, 2, 3 та 5 до рішення)</t>
  </si>
  <si>
    <t>соцсфера</t>
  </si>
  <si>
    <t>Повернення бюджетних позичок, наданих суб'єктами господарювання                                                         (Департамент ЖКІ)</t>
  </si>
  <si>
    <t>Податок на прибуток підприємств</t>
  </si>
  <si>
    <t>єдиний податок</t>
  </si>
  <si>
    <t>Департамент освіти і науки виконавчого органу Київської міської ради (КМДА)</t>
  </si>
  <si>
    <t xml:space="preserve">0611141  </t>
  </si>
  <si>
    <t xml:space="preserve">на забезпечення закладів освіти сучасними засобима навчання, створення профільних СТЕМ та СТЕМ центрів, впровадження елементів е-навчання в загальних закладах середньої освіти </t>
  </si>
  <si>
    <t xml:space="preserve">на придбання інтерактивного мультимедійного комплексу </t>
  </si>
  <si>
    <t xml:space="preserve">0611160  </t>
  </si>
  <si>
    <t>на забезпечення закладів освіти сучасними засобима навчання, створення профільних СТЕМ та СТЕМ центрів, впровадження елементів е-навчання в загальних закладах середньої освіти</t>
  </si>
  <si>
    <t xml:space="preserve">0617321  </t>
  </si>
  <si>
    <t>"РЕКОНСТРУКЦIЯ СПОРТИВНИХ МАЙДАНЧИКIВ ПIД МУЛЬТИСПОРТИВНI КОМПЛЕКСИ ДЛЯ IГРОВИХ ВИДIВ СПОРТУ. ПЕРЕЛIК ОБ’ЄКТIВ ВИЗНАЧАЄТЬСЯ РОЗПОРЯДЖЕННЯМ КМДА."</t>
  </si>
  <si>
    <t xml:space="preserve">0617363  </t>
  </si>
  <si>
    <t>На придбання обладнання для Державного навчального закладу “Київський професійний коледж з посиленою військовою та фізичною підготовкою” відповідно до розпорядженя КМУ від 28.10.2021 №1337-р</t>
  </si>
  <si>
    <t>Департамент охорони здоров'я виконавчого органу Київської міської ради   (КМДА)</t>
  </si>
  <si>
    <t xml:space="preserve">0712010  </t>
  </si>
  <si>
    <t>Розпорядження ВО КМР (КМДА) від 04.11.2021 №2286 "Про перерозподіл видатків бюджету міста Києва, передбачених Департаменту охорони здоров"я виконавчого органу Київської міської ради (Київської міської державної адміністраціїї) на 2021 рік"</t>
  </si>
  <si>
    <t>Розпорядження ВО КМР (КМДА) від 15.11.2021 №2353 "Про перерозподіл видатків бюджету міста Києва, передбачених Департаменту охорони здоров"я виконавчого органу Київської міської ради (Київської міської державної адміністраціїї) на 2021 рік"</t>
  </si>
  <si>
    <t xml:space="preserve">0712020  </t>
  </si>
  <si>
    <t>На здійснення підтримки окремих закладів та заходів у системі охорони здоров"я для забезпечення оплати поточних видатків спеціальних закладів з надання психіатричної допомоги відповідно до Постанови КМУ № 1100 від 20.10.2021</t>
  </si>
  <si>
    <t xml:space="preserve">0712090  </t>
  </si>
  <si>
    <t xml:space="preserve">0712111  </t>
  </si>
  <si>
    <t xml:space="preserve">0712141  </t>
  </si>
  <si>
    <t xml:space="preserve">0712152  </t>
  </si>
  <si>
    <t xml:space="preserve">На забезпечення закладів охорони здоров"я експрес-тестами для визначення антигена коронавірусу SARS-COV-2 та наборами для відбору біологічного матеріалу методом полімеразної ланцюгової реакції відповіідно Постанови КМУ №1069 від 11.10.2021
</t>
  </si>
  <si>
    <t xml:space="preserve">0717322  </t>
  </si>
  <si>
    <t>РЕКОНСТРУКЦIЯ БУДIВЛI КИЇВСЬКОЇ МIСЬКОЇ КЛIНIЧНОЇ ЛIКАРНI №6 З РОЗМIЩЕННЯМ ЛIКАРНI ШВИДКОЇ МЕДИЧНОЇ ДОПОМОГИ "ПРАВОБЕРЕЖНА" НА ПРОСПЕКТI КОСМОНАВТА КОМАРОВА, 3 У СОЛОМ'ЯНСЬКОМУ РАЙОНI М.КИЄВА відповідно до Розпорядження ВО КМР (КМДА) від 15.11.2021 №2353</t>
  </si>
  <si>
    <t xml:space="preserve">0717363  </t>
  </si>
  <si>
    <t>Субвенція з державного бюджету місцевим бюджетам на здійснення заходів щодо соціально-економічного розвитку окремих територій на придбання медичного обладнання  для КНП " Київська міська клінічна лікарня №17" відповідно до розпорядженя КМУ від 28.10.2021 №1337-р
та проведення капітального ремонту в КНП "Психіатрія"</t>
  </si>
  <si>
    <t>Субвенція з державного бюджету місцевим бюджетам на здійснення заходів щодо соціально-економічного розвитку окремих територій на придбання медичного обладнання  для КНП "Консультативно-діагностичний центр Дніпровського району відповідно до розпорядженя КМУ від 28.10.2021 №1337-р
"</t>
  </si>
  <si>
    <t>Субвенція з державного бюджету місцевим бюджетам на здійснення заходів щодо соціально-економічного розвитку окремих територій на придбання медичного обладнання  для Перинатального центру м.Києва та КНП "Київський міський пологовий будинок №1" відповідно до розпорядженя КМУ від 28.10.2021 №1337-р</t>
  </si>
  <si>
    <t>Субвенція з державного бюджету місцевим бюджетам на здійснення заходів щодо соціально-економічного розвитку окремих територій на придбання медичного обладнання для КНП "Дитяча клінічна лікарня №7" та КНП "Київська міська клінічна лікарня №12" відповідно до розпорядженя КМУ від 28.10.2021 №1337-р</t>
  </si>
  <si>
    <t>Департамент соціальної політики виконавчого органу Київської міської ради (КМДА)</t>
  </si>
  <si>
    <t xml:space="preserve">0813036  </t>
  </si>
  <si>
    <t>У зв'язку з економією видатків, пов’язаних з компенсацією за пільговий проїзд окремих категорій громадян, внаслідок локдауну через поширення COVID-19</t>
  </si>
  <si>
    <t>Департамент культури виконавчого органу Київської міської ради (КМДА)</t>
  </si>
  <si>
    <t xml:space="preserve">1014081  </t>
  </si>
  <si>
    <t>Збільшення видатків на придбання багатофункціонального міні-навантажувача для Київського зоологічного парку</t>
  </si>
  <si>
    <t xml:space="preserve">1017363  </t>
  </si>
  <si>
    <t>Проведення капітального ремонту об'єкта "Центральний парк культури і відпочинку м. Києва" відповідно до розпорядженя КМУ від 28.10.2021 №1337-р</t>
  </si>
  <si>
    <t>Департамент молоді та спорту виконавчого органу Київської міської ради (КМДА)</t>
  </si>
  <si>
    <t xml:space="preserve">1117325  </t>
  </si>
  <si>
    <t>РЕКОНСТРУКЦІЯ БУДІВЛІ МАЙСТЕРНІ КОМПЛЕКСНОЇ ДИТЯЧО-ЮНАЦЬКОЇ СПОРТИВНОЇ ШКОЛИ "ШКОЛА СПОРТУ" НА ВУЛ. ВОЛГОГРАДСЬКІЙ,23 У СОЛОМЯНСЬКОМУ РАЙОНІ З ВЛАШТУВАННЯМ ТРЕНУВАЛЬНИХ ЗАЛІВ ДЛЯ ЗАНЯТЬ СПОРТОМ</t>
  </si>
  <si>
    <t>РЕКОНСТРУКЦІЯ БУДІВЛІ МАЙСТЕРНІ КОМПЛЕКСНОЇ ДИТЯЧО-ЮНАЦЬКОЇ СПОРТИВНОЇ ШКОЛИ "ШКОЛА СПОРТУ" НА ВУЛ. ПРЕОБРАЖЕНСЬКА, 17 У СОЛОМЯНСЬКОМУ РАЙОНІ З ВЛАШТУ</t>
  </si>
  <si>
    <t>РЕКОНСТРУКЦІЯ СТАДІОНУ "ТЕМП" З ПРИСТОСУВАННЯМ ДО СУЧАСНИХ ВИМОГ ТА ПРИБУДОВОЮ ПІД БАГАТОФУНКЦІОНАЛЬНИЙ СПОРТИВНИЙ КОМПЛЕКС НА ВУЛ. ГЕНЕРАЛА ВІТРУКА, 10-А</t>
  </si>
  <si>
    <t>РЕКОНСТРУКЦІЯ УЧБОВО-СПОРТИВНОЇ БАЗИ "СПАРТАК" НА ВУЛ. КИРИЛІВСЬКІЙ, 105 У ПОДІЛЬСЬКОМУ РАЙОНІ</t>
  </si>
  <si>
    <t>Департамент житлово-комунальної інфраструктури виконавчого органу Київської міської ради (КМДА)</t>
  </si>
  <si>
    <t xml:space="preserve">1217363  </t>
  </si>
  <si>
    <t>РОЗРОБКА ПРОЕКТНО-КОШТОРИСНОЇ ДОКУМЕНТАЦІЇ ОБ'ЄКТА: РЕКОНСТРУКЦІЯ ПІДПІРНОЇ СТІНКИ БІЛЯ РИТУАЛЬНИХ ЗАЛІВ ІЗ ЛІКВІДАЦІЄЮ ТИМЧАСОВОГО ОГОРОЖЕННЯ ТВОРУ ОБРАЗОТВОРЧОГО МИСТЕЦТВА "МОНУМЕНТАЛЬНИЙ ТВІР СТІНА ПАМ'ЯТІ. РЕЛЬЄФИ" ("СТІНА ПАМ'ЯТІ") НА ТЕРИТОРІЇ БАЙКОВОГО КЛАДОВИЩА ЗА АДРЕСОЮ: ВУЛИЦЯ БАЙКОВА, 16 В ГОЛОСІЇВСЬКОМУ РАЙОНІ М.КИЄВА відповідно до розпорядженя КМУ від 28.10.2021 №1337-р</t>
  </si>
  <si>
    <t xml:space="preserve">1217670  </t>
  </si>
  <si>
    <t>Поповнення статутного капіталу КП "Київтеплоенерго"</t>
  </si>
  <si>
    <t>Департамент будівництва та житлового забезпечення виконавчого органу Київської міської ради (КМДА)</t>
  </si>
  <si>
    <t xml:space="preserve">1516081  </t>
  </si>
  <si>
    <t>Перерозподіл "РЕКОНСТРУКЦІЯ ЖИТЛОВОГО БУДИНКУ НА БУЛЬВАРІ КОЛЬЦОВА. 24-А У СВЯТОШИНСЬКОМУ РАЙОНІ" розпорядження КМДА від 15.11.2021 №2350</t>
  </si>
  <si>
    <t>Перерозподіл "РЕКОНСТРУКЦІЯ ТЕРИТОРІЇ ВИРОБНИЧО-СКЛАДСЬКОЇ БАЗИ ПІД БУДІВНИЦТВО ЖИТЛОВИХ БУДИНКІВ ТА СКЛАДСЬКИХ БУДІВЕЛЬ ЗА АДРЕСОЮ: М. КИЇВ. СОЛОМ'ЯНСЬКИЙ РАЙОН. ВУЛ. КАЧАЛОВА. 40 (VІ ЧЕРГА БУДІВНИЦТВА) " розпорядження КМДА від 15.11.2021 №2350</t>
  </si>
  <si>
    <t xml:space="preserve">1516082  </t>
  </si>
  <si>
    <t>Перерозподіл "ПРИДБАННЯ ЖИТЛА ДЛЯ ОКРЕМИХ КАТЕГОРІЙ НАСЕЛЕННЯ ВІДПОВІДНО ДО ЗАКОНОДАВСТВА (РОЗПОРЯДЖЕННЯ ВО КМР (КМДА) ВІД 12.07.2019 № 1249)" розпорядження КМДА від 15.11.2021 №2350</t>
  </si>
  <si>
    <t>Департамент транспортної інфраструктури виконавчого органу Київської міської ради (КМДА)</t>
  </si>
  <si>
    <t xml:space="preserve">1917340  </t>
  </si>
  <si>
    <t>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САГАЙДАЧНОГО. 3 У ПОДІЛЬСЬКОМУ РАЙОНІ МІСТА КИЄВА відповідно Розпорядження ВО КМР (КМДА) від 09.11.2021 №2313</t>
  </si>
  <si>
    <t>РЕСТАВРАЦІЯ З ПРИСТОСУВАННЯМ МОСТУ ІМ Є.О.ПАТОНА ЧЕРЕЗ Р.ДНІПРО відповідно Розпорядження ВО КМР (КМДА) від 09.11.2021 №2313</t>
  </si>
  <si>
    <t xml:space="preserve">1917363  </t>
  </si>
  <si>
    <t>РЕКОНСТРУКЦІЯ АВТОДОРОГИ З БЛАГОУСТРОЄМ ТА НАДЗЕМНИМИ ПЕРЕХОДАМИ З ВУЛИЧНИМ ОСВІТЛЕННЯМ НА ВІДРІЗКУ ВУЛИЦІ ЦЕНТРАЛЬНОЇ ВІД ПР. БАЖАНА ДО ВУЛ.САДОВА, 135-А, В ДАРНИЦЬКОМУ РАЙОНІ МІСТА КИЄВА відповідно до розпорядженя КМУ від 28.10.2021 №1337-р</t>
  </si>
  <si>
    <t>РЕКОНСТРУКЦІЯ СВІТЛОФОРНОГО ОБ'ЄКТА  ПО ВУЛ. МИХАЙЛА ГРУШЕВСЬКОГО - ВУЛ. МОСКОВСЬКА З ОБЛАШТУВАННЯМ РЕГУЛЬОВАНИХ НАЗЕМНИХ ПЕРЕХОДІВ ЧЕРЕЗ ВУЛ. МИХАЙЛА ГРУШЕВСЬКОГО, ВУЛ. МАЗЕПИ ІВАНА ТА ВУЛ. МОСКОВСЬКУ У ПЕЧЕРСЬКОМУ РАЙОНІ М. КИЄВА відповідно до розпорядженя КМУ від 28.10.2021 №1337-р</t>
  </si>
  <si>
    <t xml:space="preserve">1917412  </t>
  </si>
  <si>
    <t>На регулювання цін на послуги місцевого автотранспорту (КП "Київпастранс")</t>
  </si>
  <si>
    <t xml:space="preserve">1917421  </t>
  </si>
  <si>
    <t>БУДІВНИЦТВО ТРАМВАЙНОЇ ЛІНІЇ ВІД ВУЛ. СТАРОВОКЗАЛЬНОЇ ДО СТАНЦІЇ КИЇВСЬКОГО МЕТРОПОЛІТЕНУ "ПАЛАЦ СПОРТУ" З ЗАЇЗДОМ НА ВОКЗАЛЬНУ ПЛОЩУ В ШЕВЧЕНКІВСЬКОМУ ТА ПЕЧЕРСЬКОМУ РАЙОНАХ МІСТА КИЄВА відповідно Розпорядження ВО КМР (КМДА) від 09.11.2021 №2313</t>
  </si>
  <si>
    <t>РЕКОНСТРУКЦІЯ ТРАМВАЙНОЇ ЛІНІЇ ВІД ВУЛ. МИЛОСЛАВСЬКОЇ ДО ДАРНИЦЬКОГО ЗАЛІЗНИЧНОГО ВОКЗАЛУ В ДЕСНЯНСЬКОМУ РАЙОНІ МІСТА КИЄВА відповідно Розпорядження ВО КМР (КМДА) від 09.11.2021 №2313</t>
  </si>
  <si>
    <t>РЕКОНСТРУКЦІЯ ТРАМВАЙНОЇ ЛІНІЇ ПО ВУЛ.АЛМА-АТИНСЬКІЙ У ДНІПРОВСЬКОМУ РАЙОНІ М. КИЄВА відповідно Розпорядження ВО КМР (КМДА) від 09.11.2021 №2313</t>
  </si>
  <si>
    <t xml:space="preserve">1917422  </t>
  </si>
  <si>
    <t>На регулювання цін на послуги місцевого наземного електротранспорту (КП "Київпастранс")</t>
  </si>
  <si>
    <t xml:space="preserve">1917423  </t>
  </si>
  <si>
    <t>БУДIВНИЦТВО ПОДIЛЬСЬКО-ВИГУРIВСЬКОЇ ЛIНIЇ КИЇВСЬКОГО МЕТРОПОЛIТЕНУ ВIД КIЛЬЦЕВОЇ ДОРОГИ НА ЖИТЛОВИЙ МАСИВ ВИГУРIВЩИНА-ТРОЄЩИНА З ЕЛЕКТРОДЕПО відповідно Розпорядження ВО КМР (КМДА) від 09.11.2021 №2313</t>
  </si>
  <si>
    <t>БУДІВНИЦТВО ДІЛЬНИЦІ СИРЕЦЬКО-ПЕЧЕРСЬКОЇ ЛІНІЇ МЕТРОПОЛІТЕНУ ВІД СТАНЦІЇ "СИРЕЦЬ" НА ЖИТЛОВИЙ МАСИВ ВИНОГРАДАР З ЕЛЕКТРОДЕПО У ПОДІЛЬСЬКОМУ РАЙОНІ відповідно Розпорядження ВО КМР (КМДА) від 09.11.2021 №2313</t>
  </si>
  <si>
    <t>РЕКОНСТРУКЦІЯ ВИХОДУ №1 СТАНЦІЇ "ВИСТАВКОВИЙ ЦЕНТР" ОБОЛОНСЬКО-ТЕРЕМКІВСЬКОЇ ЛІНІЇ З БУДІВНИЦТВОМ ПІДЗЕМНОГО ПЕРЕХОДУ ТА ПРИМИКАННЯМ ЙОГО ДО ПІДВУЛИЧНОГО ПІДЗЕМНОГО ПЕРЕХОДУ НА ПРОСП. АКАДЕМІКА ГЛУШКОВА В ГОЛОСІЇВСЬКОМУ РАЙОНІ відповідно Розпорядження ВО КМР (КМДА) від 09.11.2021 №2313</t>
  </si>
  <si>
    <t>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 відповідно Розпорядження ВО КМР (КМДА) від 09.11.2021 №2313</t>
  </si>
  <si>
    <t xml:space="preserve">1917424  </t>
  </si>
  <si>
    <t xml:space="preserve">На регулювання цін на послуги метрополітену (КП "Київський метрополітен") </t>
  </si>
  <si>
    <t xml:space="preserve">1917441  </t>
  </si>
  <si>
    <t>БУДІВНИЦТВО ПОДІЛЬСЬКОГО МОСТОВОГО ПЕРЕХОДУ ЧЕРЕЗ Р. ДНІПРО У М. КИЄВІ відповідно Розпорядження ВО КМР (КМДА) від 09.11.2021 №2313</t>
  </si>
  <si>
    <t>ОБСТЕЖЕННЯ ТА УКРІПЛЕННЯ РУСЛОВИХ ОПОР ПІД МОСТОВИМИ ПЕРЕХОДАМИ ЧЕРЕЗ Р. ДНІПРО У М. КИЄВІ відповідно Розпорядження ВО КМР (КМДА) від 09.11.2021 №2313</t>
  </si>
  <si>
    <t>РЕКОНСТРУКЦІЯ ШЛЯХОПРОВОДУ В СКЛАДІ ТРАНСПОРТНОЇ РОЗВ'ЯЗКИ НА ПЕРЕТИНІ ВУЛ. ДЕГТЯРІВСЬКОЇ ТА ВУЛ. ОЛЕКСАНДРА ДОВЖЕНКА відповідно Розпорядження ВО КМР (КМДА) від 09.11.2021 №2313</t>
  </si>
  <si>
    <t>РЕКОНСТРУКЦІЯ ШЛЯХОПРОВОДУ НА ПЕРЕТИНІ ВУЛ. БУДІВЕЛЬНИКІВ З БРОВАРСЬКИМ ПРОСПЕКТОМ І СВЯТОШИНО-БРОВАРСЬКОЮ ЛІНІЄЮ МЕТРОПОЛІТЕНУ БІЛЯ СТАНЦІЇ МЕТРО "ДАРНИЦЯ" відповідно Розпорядження ВО КМР (КМДА) від 09.11.2021 №2313</t>
  </si>
  <si>
    <t xml:space="preserve">1917442  </t>
  </si>
  <si>
    <t>Збільшення видатків на утримання об'єктів дорожнього господарства  та вулично-шляхової мережі міста</t>
  </si>
  <si>
    <t xml:space="preserve">1917461  </t>
  </si>
  <si>
    <t>БУДIВНИЦТВО ВУЛИЦI ВIД ПРОСПЕКТУ ПЕТРА ГРИГОРЕНКА ДО МЕЖI МIСТА КИЄВА У ДАРНИЦЬКОМУ РАЙОНI відповідно Розпорядження ВО КМР (КМДА) від 09.11.2021 №2313</t>
  </si>
  <si>
    <t>БУДIВНИЦТВО ПIД'ЇЗНОЇ АВТОМОБIЛЬНОЇ ДОРОГИ ВIД ПРОСП. ВАЛЕРIЯ ЛОБАНОВСЬКОГО (ЧЕРВОНОЗОРЯНОГО ПРОСПЕКТУ) (ПОБЛИЗУ ПРИМИКАННЯ ВУЛ.ВОЛОДИМИРА БРОЖКА (ВУЛ.КIРОВОГРАДСЬКОЇ)) ДО МIЖНАРОДНОГО АЕРОПОРТУ "КИЇВ" (ЖУЛЯНИ) У СОЛОМ'ЯНСЬКОМУ РАЙОНI М.КИЄВА відповідно Розпорядження ВО КМР (КМДА) від 09.11.2021 №2313</t>
  </si>
  <si>
    <t>БУДІВНИЦТВО АВТОМОБІЛЬНОЇ ДОРОГИ НА ДІЛЯНЦІ МІЖ ВУЛ. О.ДОВБУША ТА БРОВАРСЬКИМ ПРОСПЕКТОМ У ДНІПРОВСЬКОМУ РАЙОНІ відповідно Розпорядження ВО КМР (КМДА) від 09.11.2021 №2313</t>
  </si>
  <si>
    <t>БУДІВНИЦТВО ВЕЛИКОЇ ОКРУЖНОЇ ДОРОГИ НА ДІЛЯНЦІ ВІД ПРОСП. МАРШАЛА РОКОССОВСЬКОГО ДО ВУЛ. БОГАТИРСЬКОЇ З БУДІВНИЦТВОМ ТРАНСПОРТНОЇ РОЗВ'ЯЗКИ В РІЗНИХ РІВНЯХ відповідно Розпорядження ВО КМР (КМДА) від 09.11.2021 №2313</t>
  </si>
  <si>
    <t>БУДІВНИЦТВО ВЕЛОСИПЕДНОЇ ДОРІЖКИ ПО ВЕЛОМАРШРУТУ "СОЛОМ'ЯНКА - ЦЕНТР" В М. КИЄВІ відповідно Розпорядження ВО КМР (КМДА) від 09.11.2021 №2313</t>
  </si>
  <si>
    <t>БУДІВНИЦТВО МЕРЕЖ ЗОВНІШНЬОГО ОСВІТЛЕННЯ НА НАЗЕМНИХ ПІШОХІДНИХ ПЕРЕХОДАХ МІСТА КИЄВА ТА ЇХ ОБЛАШТУВАННЯ ТЕХНІЧНИМИ ЗАСОБАМИ ОРГАНІЗАЦІЇ ДОРОЖНЬОГО РУХУ відповідно Розпорядження ВО КМР (КМДА) від 09.11.2021 №2313</t>
  </si>
  <si>
    <t>БУДІВНИЦТВО МЕРЕЖІ ЗОВНІШНЬОГО ОСВІТЛЕННЯ ВУЛИЦІ ТРУХАНІВСЬКОЇ У ДНІПРОВСЬКОМУ ТА ДЕСНЯНСЬКОМУ РАЙОНАХ МІСТА КИЄВА відповідно Розпорядження ВО КМР (КМДА) від 09.11.2021 №2313</t>
  </si>
  <si>
    <t>БУДІВНИЦТВО МЕРЕЖІ ЗОВНІШНЬОГО ОСВІТЛЕННЯ ПАРКУ ДРУЖБИ НАРОДІВ У ДЕСНЯНСЬКОМУ РАЙОНІ МІСТА КИЄВА відповідно Розпорядження ВО КМР (КМДА) від 09.11.2021 №2313</t>
  </si>
  <si>
    <t>БУДІВНИЦТВО НАДЗЕМНОГО ПІШОХІДНОГО ПЕРЕХОДУ НА БРОВАРСЬКОМУ ПРОСПЕКТІ БІЛЯ НАЦІОНАЛЬНОГОІСТОРІКО-МЕМОРІАЛЬНОГО ЗАПОВІДНИКА "БИКІВНЯНСЬКІ МОГИЛИ" У ДНІПРОВСЬКОМУ РАЙОНІ відповідно Розпорядження ВО КМР (КМДА) від 09.11.2021 №2313</t>
  </si>
  <si>
    <t>БУДІВНИЦТВО СВІТЛОФОРНИХ ОБ'ЄКТІВ відповідно Розпорядження ВО КМР (КМДА) від 09.11.2021 №2313</t>
  </si>
  <si>
    <t>ГРОМАДСЬКИЙ БЮДЖЕТ 1065 "БЕЗПЕЧНІ ПІШОХІДНІ ПЕРЕХОДИ ПОБЛИЗУ КПІ" відповідно Розпорядження ВО КМР (КМДА) від 09.11.2021 №2313</t>
  </si>
  <si>
    <t>ГРОМАДСЬКИЙ ПРОЄКТ № 1500 "ПЕРЕХІД НА АРСЕНАЛЬНІЙ" відповідно Розпорядження ВО КМР (КМДА) від 09.11.2021 №2313</t>
  </si>
  <si>
    <t>ПРОДОВЖЕННЯ ВУЛ. СУЗДАЛЬСЬКОЇ ДО ПОВIТРОФЛОТСЬКОГО ПРОСПЕКТУ З БУДIВНИЦТВОМ ШЛЯХОПРОВОДУ ЧЕРЕЗ ЗАЛIЗНИЧНI КОЛIЇ, М.КИЇВ, СОЛОМ'ЯНСЬКИЙ РАЙОН (РЕКОНСТРУКЦIЯ) відповідно Розпорядження ВО КМР (КМДА) від 09.11.2021 №2313</t>
  </si>
  <si>
    <t>РЕКОНСТРУКЦIЯ ОБ'ЄКТIВ КИЇВСЬКОЇ МIСЬКОЇ ДОЩОВОЇ КАНАЛIЗАЦIЇ КОМУНАЛЬНОЇ ВЛАСНОСТI ТЕРИТОРIАЛЬНОЇ ГРОМАДИ МIСТА КИЄВА відповідно Розпорядження ВО КМР (КМДА) від 09.11.2021 №2313</t>
  </si>
  <si>
    <t>РЕКОНСТРУКЦIЯ ТРАНСПОРТНОЇ РОЗВ'ЯЗКИ НА ПЕРЕТИНI ВУЛ. БОГАТИРСЬКОЇ З ВУЛ.ПОЛЯРНОЮ В ОБОЛОНСЬКОМУ РАЙОНI відповідно Розпорядження ВО КМР (КМДА) від 09.11.2021 №2313</t>
  </si>
  <si>
    <t>РЕКОНСТРУКЦІЯ ВУЛ. АНДРІЇВСЬКОЇ У ПОДІЛЬСЬКОМУ РАЙОНІ М.КИЄВА відповідно Розпорядження ВО КМР (КМДА) від 09.11.2021 №2313</t>
  </si>
  <si>
    <t>РЕКОНСТРУКЦІЯ ВУЛ. ВЕРХНІЙ ВАЛ ТА ВУЛ. НИЖНІЙ ВАЛ НА ДІЛЯНЦІ ВІД ВУЛ. ГЛИБОЧИЦЬКОЇ ДО ВУЛ. НАБЕРЕЖНО-ХРЕЩАТИЦЬКОЇ У ПОДІЛЬСЬКОМУ РАЙОНІ відповідно Розпорядження ВО КМР (КМДА) від 09.11.2021 №2313</t>
  </si>
  <si>
    <t>РЕКОНСТРУКЦІЯ ВУЛ.СТЕЦЕНКА ВІД ПРОСПЕКТУ ПАЛЛАДІНА ДО ІНТЕРНАЦІОНАЛЬНОЇ ПЛОЩІ ВКЛЮЧНО З ЛІКВІДАЦІЄЮ КІЛЬЦЕВОГО РУХУ ТРАНСПОРТУ НА ПЕРЕТИНІ ВУЛ.СТЕЦЕНКА З ВУЛ.ТУПОЛЄВА ТА ВУЛ.СТЕЦЕНКА З ВУЛ.ЩЕРБАКОВА У М.КИЄВІ відповідно Розпорядження ВО КМР (КМДА) від 09.11.2021 №2313</t>
  </si>
  <si>
    <t>РЕКОНСТРУКЦІЯ ДОРОГИ НА ТРУХАНОВОМУ ОСТРОВІ В ДНІПРОВСЬКОМУ РАЙОНІ відповідно Розпорядження ВО КМР (КМДА) від 09.11.2021 №2313</t>
  </si>
  <si>
    <t>РЕКОНСТРУКЦІЯ ДОЩОВОЇ КАНАЛІЗАЦІЇ НА ПРОСПЕКТІ БРОВАРСЬКОМУ ВІД ВУЛ. МИТРОПОЛИТА АНДРЕЯ ШЕПТИЦЬКОГО (ВУЛ. ЛУНАЧАРСЬКОГО) ДО МОСТУ МЕТРО ЧЕРЕЗ РУСАНІВСЬКУ ПРОТОКУ В ДНІПРОВСЬКОМУ РАЙОНІ відповідно Розпорядження ВО КМР (КМДА) від 09.11.2021 №2313</t>
  </si>
  <si>
    <t>РЕКОНСТРУКЦІЯ КОЛЕКТОРА ДОЩОВОЇ КАНАЛІЗАЦІЇ ВІД ВУЛ. ВЕРЕСНЕВОЇ РІГ ВУЛ. РОСІЙСЬКОЇ ДО ВУЛ. ТРОСТЯНЕЦЬКОЇ У ДАРНИЦЬКОМУ РАЙОНІ МІСТА КИЄВА відповідно Розпорядження ВО КМР (КМДА) від 09.11.2021 №2313</t>
  </si>
  <si>
    <t>РЕКОНСТРУКЦІЯ МЕРЕЖ ЗОВНІШНЬОГО ОСВІТЛЕННЯ ВУЛ. В’ЯЧЕСЛАВА ЛИПИНСЬКОГО У ШЕВЧЕНКІВСЬКОМУ РАЙОНІ М. КИЄВА відповідно Розпорядження ВО КМР (КМДА) від 09.11.2021 №2313</t>
  </si>
  <si>
    <t>РЕКОНСТРУКЦІЯ МЕРЕЖІ ЗОВНІШНЬОГО ОСВІТЛЕННЯ ВУЛИЦІ СИМОНА ПЕТЛЮРИ ВІД БУЛЬВАРУ ТАРАСА ШЕВЧЕНКА ДО ВУЛИЦІ САКСАГАНСЬКОГО відповідно Розпорядження ВО КМР (КМДА) від 09.11.2021 №2313</t>
  </si>
  <si>
    <t>РЕКОНСТРУКЦІЯ ОБ'ЄКТІВ ДОРОЖНЬО-ТРАНСПОРТНОЇ ІНФРАСТРУКТУРИ НА ПЛОЩІ ПЕРЕМОГИ відповідно Розпорядження ВО КМР (КМДА) від 09.11.2021 №2313</t>
  </si>
  <si>
    <t>РЕКОНСТРУКЦІЯ ОБ'ЄКТІВ ДОРОЖНЬО-ТРАНСПОРТНОЇ ІНФРАСТРУКТУРИ ПО ВУЛ. ВАСИЛЬКІВСЬКІЙ відповідно Розпорядження ВО КМР (КМДА) від 09.11.2021 №2313</t>
  </si>
  <si>
    <t>РЕКОНСТРУКЦІЯ ПЕЙЗАЖНОЇ АЛЕЇ У ШЕВЧЕНКІВСЬКОМУ РАЙОНІ відповідно Розпорядження ВО КМР (КМДА) від 09.11.2021 №2313</t>
  </si>
  <si>
    <t>РЕКОНСТРУКЦІЯ ТРАНСПОРТНОГО ВУЗЛА В РІЗНИХ РІВНЯХ НА ПЕРЕТИНІ ПРОСП. ПЕРЕМОГИ З ПРОСП. ПОВІТРОФЛОТСЬКИМ ІЗ БУДІВНИЦТВОМ ПІШОХІДНИХ ПЕРЕХОДІВ В РІЗНИХ РІВНЯХ відповідно Розпорядження ВО КМР (КМДА) від 09.11.2021 №2313</t>
  </si>
  <si>
    <t xml:space="preserve">1917462  </t>
  </si>
  <si>
    <t>на будівництво і ремонт доріг відповідно до Розпорядження Кабінету Міністрів України від 03.11.2021 №1433-р</t>
  </si>
  <si>
    <t xml:space="preserve">1917470  </t>
  </si>
  <si>
    <t>БУДIВНИЦТВО ЗАСОБIВ ПО ОБМЕЖЕННЮ В'ЇЗДУ ВЕЛИКОГАБАРИТНОГО ТРАНСПОРТУ (ВОРОТА ДОРОЖНI ГАБАРИТНI) відповідно Розпорядження ВО КМР (КМДА) від 09.11.2021 №2313</t>
  </si>
  <si>
    <t>БУДІВНИЦТВО НАЗЕМНИХ ТА ПІДЗЕМНИХ ПАРКІНГІВ У ЦЕНТРАЛЬНІЙ ЧАСТИНІ МІСТА КИЄВА відповідно Розпорядження ВО КМР (КМДА) від 09.11.2021 №2313</t>
  </si>
  <si>
    <t>Управління туризму та промоцій  виконавчого органу Київської міської ради (КМДА)</t>
  </si>
  <si>
    <t xml:space="preserve">2617622  </t>
  </si>
  <si>
    <t>Перерозподіл за рахунок економії,</t>
  </si>
  <si>
    <t>Перерозподіл по Програмі розвитку туризму в м.Києві за рахунок економії</t>
  </si>
  <si>
    <t>Департамент економіки та інвестицій виконавчого органу Київської міської ради (КМДА)</t>
  </si>
  <si>
    <t xml:space="preserve">2710160  </t>
  </si>
  <si>
    <t>Зменшення видатків шляхом перерозподілу коштів</t>
  </si>
  <si>
    <t xml:space="preserve">2717670  </t>
  </si>
  <si>
    <t xml:space="preserve">Збільшення видатків на поповнення статутного капіталу "КІА" 2717670 </t>
  </si>
  <si>
    <t>Збільшення видатків на поповнення статутного капіталу "КІА" 2717670 з інших заходів, пов"язаних з економічною діяльністю 2717693</t>
  </si>
  <si>
    <t>Збільшення видатків на поповнення статутного капіталу "КІА" 2717670 з КПКВ 2710160</t>
  </si>
  <si>
    <t xml:space="preserve">2717693  </t>
  </si>
  <si>
    <t>Зменшення видатків інші заходи, пов"язані з економічною діяльністю 7693 на поповнення статутного капіталу "КІА" 7670</t>
  </si>
  <si>
    <t>Управління екології та природних ресурсів виконавчого органу Київської міської ради (КМДА)</t>
  </si>
  <si>
    <t xml:space="preserve">2816030  </t>
  </si>
  <si>
    <t>Збільшення видатків на капітальний ремонт зелених насаджень та придбання спецтехніки для озеленення міста за рахунок перерозподілу коштів в межах загального обсягу бюджетних призначень головного розпорядника бюджетних коштів  (Розпорядження ВО КМР (КМДА) від 17.11.2021 №2384)</t>
  </si>
  <si>
    <t xml:space="preserve">2817310  </t>
  </si>
  <si>
    <t>Перерозподіл: "БУДIВНИЦТВО ПАРКУ "МИКIЛЬСЬКА СЛОБIДКА" В ДНIПРОВСЬКОМУ РАЙОНI М. КИЄВА" розпорядження КМДА від 17.11.2021 №2384</t>
  </si>
  <si>
    <t>Перерозподіл: "БУДІВНИЦТВО АРТЕЗІАНСЬКОЇ СВЕРДЛОВИНИ МАЛОЇ ПРОДУКТИВНОСТІ ЗОНИ ВІДПОЧИНКУ "ТРОЄЩИНА"У ДЕСНЯНСЬКОМУ РАЙОНІ М. КИЄВА" розпорядження КМДА від 17.11.2021 №2384</t>
  </si>
  <si>
    <t>Перерозподіл: "РЕКОНСТРУКЦІЯ ЗЛИВОСТОКОВОЇ КАНАЛІЗАЦІЇ СИСТЕМИ ОЗЕР ОПЕЧЕНЬ В ОБОЛОНСЬКОМУ РАЙОНІ" розпорядження КМДА від 17.11.2021 №2384</t>
  </si>
  <si>
    <t>Перерозподіл: "РЕКОНСТРУКЦІЯ ЗОНИ ВІДПОЧИНКУ "ЦЕНТРАЛЬНА" В ЧАСТИНІ СТВОРЕННЯ РЕКРЕАЦІЙНОГО МАРШРУТУ З БЛАГОУСТРОЄМ ПРИЛЕГЛОЇ ТЕРИТОРІЇ НА ТРУХАНОВОМУ ОСТРОВІ В ДНІПРОВСЬКОМУ РАЙОНІ М. КИЄВА" розпорядження КМДА від 17.11.2021 №2384</t>
  </si>
  <si>
    <t>Перерозподіл: "РЕКОНСТРУКЦІЯ ТРАНСФОРМАТОРНОЇ ПІДСТАНЦІЇ ІЗ ЗБІЛЬШЕННЯМ ПОТУЖНОСТІ НА ОСТРОВІ ДОЛОБЕЦЬКИЙ" розпорядження КМДА від 17.11.2021 №2384</t>
  </si>
  <si>
    <t xml:space="preserve">2817363  </t>
  </si>
  <si>
    <t>Капітальний ремонт Бульвару житлового масиву Калнишевського Петра в Оболонському районі міста Києва (в тому числі виготовлення проектно-кошторисної документації) (Розпорядження КМУ від 28.10.2021 №1337-р)</t>
  </si>
  <si>
    <t>Капітальний ремонт парку "Позняки" у Дарницькому районі м. Києва (Розпорядження КМУ від 28.10.2021 №1337-р)</t>
  </si>
  <si>
    <t>Капітальний ремонт скверу біля театру ім. Івана Франка (фонтан). Адреса: 01001, м. Київ, площа Івана Франка, 3 (Розпорядження КМУ від 28.10.2021 №1337-р та від 21.07.2021 №822-р)</t>
  </si>
  <si>
    <t>Капітальний ремонт скверу за адресою: Шевченківський район, вул. Олеся Гончара, 5 – 7 (Розпорядження КМУ від 28.10.2021 №1337-р)</t>
  </si>
  <si>
    <t xml:space="preserve">2817380  </t>
  </si>
  <si>
    <t>Капітальний ремонт сходів від будинку N 3 по вул. Івана Мазепи до Паркової дороги у Печерському районі міста Києва (Розпорядження КМУ від 28.11.2021 №1311-р)</t>
  </si>
  <si>
    <t>Департамент муніципальної безпеки виконавчого органу Київської міської ради (КМДА)</t>
  </si>
  <si>
    <t xml:space="preserve">3019800  </t>
  </si>
  <si>
    <t xml:space="preserve"> на закупівлю службових транспортних засобів для Управління патрульної поліціїу місті Києві.  МЦП "Безпечна столиця" </t>
  </si>
  <si>
    <t>Департамент комунальної власності  м.Києва виконавчого органу Київської міської ради (КМДА)</t>
  </si>
  <si>
    <t xml:space="preserve">3110160  </t>
  </si>
  <si>
    <t>65 000 грн. на оплату електроенергії у повному обсязі</t>
  </si>
  <si>
    <t>Департамент земельних ресурсів  виконавчого органу Київської міської ради (КМДА)</t>
  </si>
  <si>
    <t xml:space="preserve">3610160  </t>
  </si>
  <si>
    <t>Зменшення видатків через відсутність можливості здійснення поточного ремонту приміщення</t>
  </si>
  <si>
    <t xml:space="preserve">3617650  </t>
  </si>
  <si>
    <t>Зменшення видатків через відсутність можливості здійснення грошової оцінки у запланованому обсязі</t>
  </si>
  <si>
    <t xml:space="preserve">3617660  </t>
  </si>
  <si>
    <t>Зменшення видатків через відсутність можливості заключення договорів з оцінки земельних ділянок у запланованому обсязі</t>
  </si>
  <si>
    <t>Голосіївська районна в місті Києві державна адміністрація</t>
  </si>
  <si>
    <t xml:space="preserve">4013221  </t>
  </si>
  <si>
    <t>Відповідно до пропозиції Департаменту соціальної політики здійснено перерозподіл субвенції для забезпечення виплати компенсації на придбання житла окремим пільговим категоріям населення</t>
  </si>
  <si>
    <t xml:space="preserve">4013222  </t>
  </si>
  <si>
    <t>Відповідно до РКМУ від 17.11.2021 №1444-р  збільшено обсяг субвенції з ДБ на виплату грошової комп. для придбання житла уч. АТО/ООС.</t>
  </si>
  <si>
    <t xml:space="preserve">4017363  </t>
  </si>
  <si>
    <t>На капітальний ремонт дошкільних закладів відповідно до розпорядженя КМУ від 28.10.2021 №1337-р</t>
  </si>
  <si>
    <t>На капітальний ремонт житлового фонду відповідно до розпорядженя КМУ від 28.10.2021 №1337-р</t>
  </si>
  <si>
    <t>На капітальний ремонт закладів загальної середньої освіти відповідно до розпорядженя КМУ від 28.10.2021 №1337-р</t>
  </si>
  <si>
    <t>На капітальний ремонт спеціальних закладів загальної середньої освіти для дітей, які потребують корекції фізичного та/або розумового розвитку відповідно до розпорядженя КМУ від 28.10.2021 №1337-р</t>
  </si>
  <si>
    <t xml:space="preserve">4017670  </t>
  </si>
  <si>
    <t>Поповнення статутного капіталу на збільшення основних фондів КП "Керуюча компанія з обслуговування житлового фонду Голосіївського району м.Києва"</t>
  </si>
  <si>
    <t>Дарницька районна в місті Києві державна адміністрація</t>
  </si>
  <si>
    <t xml:space="preserve">4113210  </t>
  </si>
  <si>
    <t xml:space="preserve">Перерозподіл на облаштування Центру комплексної реабілітації для осіб з інвалідністю, відповідно до розпорядження ВОКМР (КМДА) від 16.11.2021 №2356 </t>
  </si>
  <si>
    <t xml:space="preserve">4113221  </t>
  </si>
  <si>
    <t xml:space="preserve">Відповідно до пропозиції Департаменту соціальної політики здійснено перерозподіл субвенції для забезпечення виплати компенсації на придбання житла окремим пільговим категоріям населення
</t>
  </si>
  <si>
    <t xml:space="preserve">4113222  </t>
  </si>
  <si>
    <t xml:space="preserve">4113241  </t>
  </si>
  <si>
    <t xml:space="preserve">4113242  </t>
  </si>
  <si>
    <t xml:space="preserve">Перерозподіл на облаштування Центру комплексної реабілітації для осіб з інвалідністю,   відповідно до розпорядження ВОКМР (КМДА) від 16.11.2021 №2356 </t>
  </si>
  <si>
    <t xml:space="preserve">4114060  </t>
  </si>
  <si>
    <t>Перерозподіл на придбання новорічної атрибутики</t>
  </si>
  <si>
    <t xml:space="preserve">4114082  </t>
  </si>
  <si>
    <t xml:space="preserve">4117363  </t>
  </si>
  <si>
    <t xml:space="preserve">4117380  </t>
  </si>
  <si>
    <t>РЕКОНСТРУКЦІЯ СТАДІОНУ ТА СПОРТИВНИХ СПОРУД СПЕЦІАЛЬНОЇ ШКОЛИ І-ІІ СТУПЕНІВ № 10 НА ВУЛ. ВАКУЛЕНЧУКА, 1 ДАРНИЦЬКОГО РАЙОНУ М.КИЄВА (Розпорядження КМУ від 28.11.2021 №1311-р)</t>
  </si>
  <si>
    <t xml:space="preserve">4117670  </t>
  </si>
  <si>
    <t>Поповнення статутного капіталу на збільшення основних фондів КП "Керуюча компанія з обслуговування житлового фонду Дарницького району м.Києва"</t>
  </si>
  <si>
    <t>Деснянська районна в місті Києві державна адміністрація</t>
  </si>
  <si>
    <t xml:space="preserve">4213221  </t>
  </si>
  <si>
    <t xml:space="preserve">4213222  </t>
  </si>
  <si>
    <t xml:space="preserve">4217363  </t>
  </si>
  <si>
    <t>Капітальний ремонт спортивних майданчиків в парку "Муромець" Деснянського району міста Києва (Розпорядження КМУ від 28.10.2021 №1337-р)</t>
  </si>
  <si>
    <t>На  придбання спецтехніки  відповідно до розпорядженя КМУ від 28.10.2021 №1337-р</t>
  </si>
  <si>
    <t xml:space="preserve">4217670  </t>
  </si>
  <si>
    <t>Поповнення статутного капіталу на збільшення основних фондів КП "Керуюча компанія з обслуговування житлового фонду Деснянського  району м.Києва"</t>
  </si>
  <si>
    <t>Дніпровська районна в місті Києві державна адміністрація</t>
  </si>
  <si>
    <t xml:space="preserve">4310160  </t>
  </si>
  <si>
    <t xml:space="preserve">перерозподіл за рахунок зменшення з КПКВК 4311010 в сумі 2000,0 тисгрн та КПКВК 4311021 в сумі 687,0 тис грн на придбання комп'ютерної техніки , кондиціонер, меблі та капремонт УСЗН </t>
  </si>
  <si>
    <t xml:space="preserve">4311010  </t>
  </si>
  <si>
    <t xml:space="preserve">перерозподіл за рахунок капітального ремонту покрівлі ДНЗ№525 на придбання комп'ютерної техніки , кондиціонер, меблі та капремонт УСЗН </t>
  </si>
  <si>
    <t xml:space="preserve">4311021  </t>
  </si>
  <si>
    <t xml:space="preserve">перерозподіл за рахунок капітального ремонту фасаду нколи №183 "Фортуна" на придбання комп'ютерної техніки , кондиціонер, меблі та капремонт УСЗН </t>
  </si>
  <si>
    <t xml:space="preserve">4313222  </t>
  </si>
  <si>
    <t xml:space="preserve">4314060  </t>
  </si>
  <si>
    <t xml:space="preserve">4314082  </t>
  </si>
  <si>
    <t xml:space="preserve">4316030  </t>
  </si>
  <si>
    <t>Збільшення видатків на придбання техніки та обладнання для КП УЗН Дніпровського району</t>
  </si>
  <si>
    <t xml:space="preserve">4317363  </t>
  </si>
  <si>
    <t>Закупівля автопідйомника автомобільного гідравлічного з робочою платформою не менше 28 метрів (1 од.) для утримання зелених насаджень Дніпровського району міста Києва (Розпорядження КМУ від 28.10.2021 №1337-р)</t>
  </si>
  <si>
    <t>Закупівля машини дорожньокомбінованої (1 од.) для утримання зелених насаджень Дніпровського району міста Києва (Розпорядження КМУ від 28.10.2021 №1337-р)</t>
  </si>
  <si>
    <t>Капітальний ремонт фонтану у парку "Перемога", що знаходиться у Дніпровському районі міста Києва ради для утримання зелених насаджень Дніпровського району міста Києва (Розпорядження КМУ від 28.10.2021 №1337-р)</t>
  </si>
  <si>
    <t xml:space="preserve">4317670  </t>
  </si>
  <si>
    <t>Поповнення статутного капіталу на збільшення основних фондів КП "Керуюча компанія з обслуговування житлового фонду Дніпровського  району м.Києва"</t>
  </si>
  <si>
    <t>Оболонська районна в місті Києві державна адміністрація</t>
  </si>
  <si>
    <t xml:space="preserve">4413221  </t>
  </si>
  <si>
    <t xml:space="preserve">4413222  </t>
  </si>
  <si>
    <t xml:space="preserve">4417363  </t>
  </si>
  <si>
    <t>На  придбання обладнання для дошкільних закладів відповідно до розпорядженя КМУ від 28.10.2021 №1337-р</t>
  </si>
  <si>
    <t>На придбання обладнання та капітальний ремонт закладів загальної середньої освіти відповідно до розпорядженя КМУ від 28.10.2021 №1337-р</t>
  </si>
  <si>
    <t xml:space="preserve">4417670  </t>
  </si>
  <si>
    <t>Поповнення статутного капіталу на збільшення основних фондів КП "Керуюча компанія з обслуговування житлового фонду Оболонського району м.Києва"</t>
  </si>
  <si>
    <t>Печерська районна в місті Києві державна адміністрація</t>
  </si>
  <si>
    <t xml:space="preserve">4513222  </t>
  </si>
  <si>
    <t xml:space="preserve">4517363  </t>
  </si>
  <si>
    <t xml:space="preserve">4517670  </t>
  </si>
  <si>
    <t>Поповнення статутного капіталу на збільшення основних фондів КП "Керуюча компанія з обслуговування житлового фонду Печерського району м.Києва"</t>
  </si>
  <si>
    <t>Подільська районна в місті Києві державна адміністрація</t>
  </si>
  <si>
    <t xml:space="preserve">4611031  </t>
  </si>
  <si>
    <t>Перерозподіл освітньої субвенції для приватних шкіл</t>
  </si>
  <si>
    <t xml:space="preserve">4613222  </t>
  </si>
  <si>
    <t xml:space="preserve">4617363  </t>
  </si>
  <si>
    <t>Придбання підйомника автомобільного гідравлічного з робочою платформою AVTR-AV24D для комунального підприємства по утриманню зелених насаджень Подільського району міста Києва (Розпорядження КМУ від 28.10.2021 №1337-р)</t>
  </si>
  <si>
    <t xml:space="preserve">4617670  </t>
  </si>
  <si>
    <t>Поповнення статутного капіталу на збільшення основних фондів КП "Керуюча компанія з обслуговування житлового фонду Подільського району м.Києва"</t>
  </si>
  <si>
    <t>Святошинська районна в місті Києві державна адміністрація</t>
  </si>
  <si>
    <t xml:space="preserve">4713222  </t>
  </si>
  <si>
    <t xml:space="preserve">4717363  </t>
  </si>
  <si>
    <t xml:space="preserve">4717670  </t>
  </si>
  <si>
    <t>Поповнення статутного капіталу на збільшення основних фондів КП "Керуюча компанія з обслуговування житлового фонду Святошинського району м.Києва"</t>
  </si>
  <si>
    <t>Солом'янська районна в місті Києві державна адміністрація</t>
  </si>
  <si>
    <t xml:space="preserve">4813221  </t>
  </si>
  <si>
    <t xml:space="preserve">4813222  </t>
  </si>
  <si>
    <t xml:space="preserve">4817363  </t>
  </si>
  <si>
    <t>Автогідропідйомник телескопічний (автовишка) для комунального підприємства по утриманню зелених насаджень Солом'янського району м. Києва за адресою: 03061, м. Київ, вул. Новопольова, 95 (Розпорядження КМУ від 28.10.2021 №1337-р)</t>
  </si>
  <si>
    <t>Закупівля автогідропідіймача для Комунального підприємства по утриманню зелених насаджень Солом'янського району міста Києва (Розпорядження КМУ від 28.10.2021 №1337-р)</t>
  </si>
  <si>
    <t>Закупівля крану маніпулятора автомобільного (гідрокран) на бортовій платформі для Комунального підприємства по утриманню зелених насаджень Солом'янського району (Розпорядження КМУ від 28.10.2021 №1337-р та від 21.07.2021 №822-р)</t>
  </si>
  <si>
    <t>На придбання обладнання для позашкільних закладів освіти відповідно до розпорядженя КМУ від 28.10.2021 №1337-р</t>
  </si>
  <si>
    <t>Придбання зовнішнього дефібрилятора (АЗД) для ЦНАПу відповідно до розпорядженя КМУ від 28.10.2021 №1337-р</t>
  </si>
  <si>
    <t xml:space="preserve">4817670  </t>
  </si>
  <si>
    <t>Поповнення статутного капіталу  на збільшення основних фондів КП "Керуюча компанія з обслуговування житлового фонду Солом"янського  району м.Києва"</t>
  </si>
  <si>
    <t>Шевченківська районна в місті Києві  державна адміністрація</t>
  </si>
  <si>
    <t xml:space="preserve">4911031  </t>
  </si>
  <si>
    <t xml:space="preserve">4913221  </t>
  </si>
  <si>
    <t xml:space="preserve">4913222  </t>
  </si>
  <si>
    <t xml:space="preserve">Відповідно до РКМУ від 17.11.2021 №1444-р  збільшено обсяг субвенції з ДБ на виплату грошової комп. для придбання житла уч. АТО/ООС.
</t>
  </si>
  <si>
    <t xml:space="preserve">4917363  </t>
  </si>
  <si>
    <t xml:space="preserve">4917670  </t>
  </si>
  <si>
    <t>Поповнення статутного капіталу на збільшення основних фондів КП "Керуюча компанія з обслуговування житлового фонду Шевченківського району м.Києва"</t>
  </si>
  <si>
    <t>Середньострокові зобов'язання                                                                (203510)</t>
  </si>
  <si>
    <t>на реалізацію програми "Спроможня школа для кращих результатів"</t>
  </si>
  <si>
    <t>Київська міська рада (Секретаріат)</t>
  </si>
  <si>
    <t xml:space="preserve">0110150  </t>
  </si>
  <si>
    <t xml:space="preserve">0610160  </t>
  </si>
  <si>
    <t>БУДIВНИЦТВО ЗАГАЛЬНООСВIТНЬОЇ ШКОЛИ З БАСЕЙНОМ НА ВУЛ. С.КРУШЕЛЬНИЦЬКОЇ ( Ж/М ОСОКОРКИ, 11 М-Н, ДIЛ.26, 26-А)</t>
  </si>
  <si>
    <t>БУДІВНИЦТВО ЗАГАЛЬНООСВІТНЬОЇ ШКОЛИ З БАСЕЙНОМ НА ВУЛ. С.КРУШЕЛЬНИЦЬКОЇ ( Ж/М ОСОКОРКИ. 11 М-Н. ДІЛ.26. 26-А)</t>
  </si>
  <si>
    <t>РЕКОНСТРУКЦIЯ З ПРИБУДОВОЮ БУДIВЛI ШКОЛИ I-III СТУПЕНIВ № 9 ОБОЛОНСЬКОГО РАЙОНУ М.КИЄВА НА ПРОСП. МАРШАЛА РОКОССОВСЬКОГО, 5</t>
  </si>
  <si>
    <t>Перерозподіл видатків на проведення капітальних ремонтів в медичних закладах міста</t>
  </si>
  <si>
    <t xml:space="preserve">0712030  </t>
  </si>
  <si>
    <t>Перерозподіл в межах загального обсягу видатків, передбаченних на оплату комунальних послуг та енергносіїв</t>
  </si>
  <si>
    <t xml:space="preserve">0712040  </t>
  </si>
  <si>
    <t xml:space="preserve">0712070  </t>
  </si>
  <si>
    <t xml:space="preserve">0712080  </t>
  </si>
  <si>
    <t xml:space="preserve">0712100  </t>
  </si>
  <si>
    <t xml:space="preserve">0712151  </t>
  </si>
  <si>
    <t xml:space="preserve">БУДІВНИЦТВО БАГАТОПРОФІЛЬНОЇ ЛІКАРНІ НА ТЕРИТОРІЇ ЖИТЛОВОГО МАСИВУ ТРОЄЩИНА НА ПЕРЕТИНІ ВУЛИЦЬ МИКОЛИ ЗАКРЕВСЬКОГО ТА МИЛОСЛАВСЬКОЇ У ДЕСНЯНСЬКОМУ РАЙОНІ </t>
  </si>
  <si>
    <t>РЕКОНСТРУКЦIЯ БУДIВЕЛЬ КИЇВСЬКОЇ МIСЬКОЇ КЛIНIЧНОЇ ЛIКАРНI ШВИДКОЇ МЕДИЧНОЇ ДОПОМОГИ НА ВУЛ. БРАТИСЛАВСЬКIЙ, 3 У ДЕСНЯНСЬКОМУ РАЙОНI</t>
  </si>
  <si>
    <t xml:space="preserve">0810160  </t>
  </si>
  <si>
    <t xml:space="preserve">1017324  </t>
  </si>
  <si>
    <t>Запозичення: РЕКОНСТРУКЦIЯ БУДIВЛI КIНОТЕАТРУ "КИЇВСЬКА РУСЬ" НА ВУЛ. СIЧОВИХ СТРIЛЬЦIВ, 93</t>
  </si>
  <si>
    <t xml:space="preserve">1110160  </t>
  </si>
  <si>
    <t xml:space="preserve">1113140  </t>
  </si>
  <si>
    <t xml:space="preserve">Перерозподіл за рахунок економії на придбання обладнання </t>
  </si>
  <si>
    <t>Перерозподіл за рахунок економії на придбання обладнання ,</t>
  </si>
  <si>
    <t xml:space="preserve">1210160  </t>
  </si>
  <si>
    <t xml:space="preserve">1217310  </t>
  </si>
  <si>
    <t xml:space="preserve">РЕКОНСТРУКЦІЯ ТА МОДЕРНІЗАЦІЯ ЛІФТОВОГО ГОСПОДАРСТВА У ЖИТЛОВОМУ ФОНДІ МІСТА КИЄВА (ПЕРЕЛІК ВИЗНАЧАЄТЬСЯ РОЗПОРЯДЖЕННЯМ ВО КМР (КМДА) </t>
  </si>
  <si>
    <t>БУДІВНИЦТВО ЖИТЛОВИХ БУДИНКІВ З ОБ'ЄКТАМИ СОЦІАЛЬНОЇ СФЕРИ. В ТОМУ ЧИСЛІ ЗА ПРОГРАМОЮ "ДОСТУПНЕ ЖИТЛО". ДЛЯ ЗАБЕЗПЕЧЕННЯ ЖИТЛОМ УЧАСНИКІВ АТО. МІЖ ВУЛИЦЯМИ ЖУЛЯНСЬКОЮ ТА ЧАБАНІВСЬКОЮ ТА НА ВУЛИЦІ ЖУЛЯНСЬКІЙ. 5 У ГОЛОСІЇВСЬКОМУ РАЙОНІ (І ЧЕРГА)</t>
  </si>
  <si>
    <t>РЕКОНСТРУКЦІЯ ЖИТЛОВОГО БУДИНКУ НА БУЛЬВАРІ КОЛЬЦОВА. 24-А У СВЯТОШИНСЬКОМУ РАЙОНІ</t>
  </si>
  <si>
    <t>БУДІВНИЦТВО (ПРИДБАННЯ) ЖИТЛА ДЛЯ ЧЕРГОВИКІВ КВАРТИРНОГО ОБЛІКУ</t>
  </si>
  <si>
    <t>ПРИДБАННЯ ЖИТЛА ДЛЯ ДІТЕЙ-СИРІТ ТА ДІТЕЙ. ПОЗБАВЛЕНИХ БАТЬКІВСЬКОГО ПІКЛУВАННЯ</t>
  </si>
  <si>
    <t xml:space="preserve">1517330  </t>
  </si>
  <si>
    <t xml:space="preserve">РЕКОНСТРУКЦІЯ НЕЖИТЛОВОГО БУДИНКУ З ПРИБУДОВОЮ ГУРТОЖИТКУ ПО ПРОВ. ПОЛЬОВИЙ. 7 У СОЛОМ'ЯНСЬКОМУ РАЙОНІ М. КИЄВА </t>
  </si>
  <si>
    <t>Зменшення видатків на капітальний ремонт доріг</t>
  </si>
  <si>
    <t xml:space="preserve">Зменьшення видатків за рахунок економії коштів  по процедурі тендерних закупівель з капітального ремонту  мереж зовнішнього освітлення </t>
  </si>
  <si>
    <t>Зменьшення видатків за рахунок економії коштів  по процедурі тендерних закупівель з капітального ремонту  мереж зовнішнього освітлення  та збільшення видатків на електроенергію для КП "Київміськсвітло"у зв'язку з підвищенням тарифів</t>
  </si>
  <si>
    <t xml:space="preserve">2810160  </t>
  </si>
  <si>
    <t xml:space="preserve">3010160  </t>
  </si>
  <si>
    <t>Управління з питань реклами виконавчого органу Київської міської ради (КМДА)</t>
  </si>
  <si>
    <t xml:space="preserve">3210160  </t>
  </si>
  <si>
    <t>Департамент з питань реєстрації виконавчого органу Київської міської ради (КМДА)</t>
  </si>
  <si>
    <t xml:space="preserve">3310160  </t>
  </si>
  <si>
    <t>Департамент (Центр) надання адміністративних послуг виконавчого органу Київської міської ради (КМДА)</t>
  </si>
  <si>
    <t xml:space="preserve">3410160  </t>
  </si>
  <si>
    <t>Департамент промисловості та розвитку підприємництва виконавчого органу Київської міської ради (КМДА)</t>
  </si>
  <si>
    <t xml:space="preserve">3510160  </t>
  </si>
  <si>
    <t>Департамент фiнансiв виконавчого органу Київської мiської ради (Київської міської державної адміністрації)</t>
  </si>
  <si>
    <t xml:space="preserve">3710160  </t>
  </si>
  <si>
    <t xml:space="preserve">3717693  </t>
  </si>
  <si>
    <t xml:space="preserve">Відсутність рахунків від МФУ за Державними деривативами (VRI). </t>
  </si>
  <si>
    <t xml:space="preserve">3718600  </t>
  </si>
  <si>
    <t xml:space="preserve">Економія в звязку із курсовою різницею. </t>
  </si>
  <si>
    <t xml:space="preserve">3719800  </t>
  </si>
  <si>
    <t>Скорочення у зв"язку з реорганізацією Державної податкової служби у м.Києві, яка є виконавцем Програми</t>
  </si>
  <si>
    <t>Департамент внутрішнього фінансового контролю та аудиту виконавчого органу Київської міської ради (КМДА)</t>
  </si>
  <si>
    <t xml:space="preserve">3810160  </t>
  </si>
  <si>
    <t xml:space="preserve">4216030  </t>
  </si>
  <si>
    <t xml:space="preserve">Збільшення видатків на капітальний ремонт спортмайданчиків в парку "Муромець" </t>
  </si>
  <si>
    <t xml:space="preserve">4217321  </t>
  </si>
  <si>
    <t>Перерозподіл за пропозицією ГРК. РЕКОНСТРУКЦІЯ З ДОБУДОВОЮ ЗАГАЛЬНООСВІТНЬОЇ ШКОЛИ № 23 НА ВУЛ.ПУТИВЛЬСЬКІЙ, 35 У ДЕСНЯНСЬКОМУ РАЙОНІ М.КИЄВА</t>
  </si>
  <si>
    <t xml:space="preserve">4217323  </t>
  </si>
  <si>
    <t>Перерозподіл за пропозицією ГРК. РЕКОНСТРУКЦІЯ НЕЖИТЛОВОЇ БУДІВЛІ НА ВУЛИЦІ МИКОЛИ ЗАКРЕВСЬКОГО, 3 ДЛЯ СТВОРЕННЯ УМОВ ДЛЯ НАДАННЯ СОЦІАЛЬНИХ ТА РЕАБІЛІТАЦІЙНИХ  ПОСЛУГ, ПОСЛУГ У СФЕРІ СОЦІАЛЬНОГО ЗАХИСТУ ГРОМАДЯН У ДЕСНЯНСЬКОМУ РАЙОНІ</t>
  </si>
  <si>
    <t xml:space="preserve">4217330  </t>
  </si>
  <si>
    <t>Перерозподіл за пропозицією ГРК. БУДІВНИЦТВО ПОЖЕЖНОГО ДЕПО НА ВУЛ.МИКОЛИ ЗАКРЕВСЬКОГО У 3-А МІКРОРАЙОНІ КОМУНАЛЬНОЇ ЗОНИ, Ж/М ВИГУРІВЩИНА-ТРОЄЩИНА</t>
  </si>
  <si>
    <t>Перерозподіл за пропозицією ГРК. РЕКОНСТРУКЦІЯ НЕЖИТЛОВИХ ПРИМІЩЕНЬ БУДІВЛІ НА ПРОСП. МАЯКОВСЬКОГО, 15 СЗ У ДЕСНЯНСЬКОМУ РАЙОНІ МІСТА КИЄВА ПІД РОЗМІЩЕННЯ ЗАЛУ УРОЧИСТИХ ПОДІЙ</t>
  </si>
  <si>
    <t xml:space="preserve">4217461  </t>
  </si>
  <si>
    <t>Перерозподіл за пропозицією ГРК. РЕКОНСТРУКЦІЯ ТРАНСПОРТНОЇ РОЗВ'ЯЗКИ В ОДНОМУ РІВНІ ВУЛ. КАШТАНОВА - ВУЛ. ОНОРЕ ДЕ БАЛЬЗАКА, З ВЛАШТУВАННЯМ ДВОСТОРОННЬОГО ДОРОЖНЬОГО РУХУ ПО ВУЛ. ОНОРЕ ДЕ БАЛЬЗАКА У ДЕСНЯНСЬКОМУ РАЙОНІ</t>
  </si>
  <si>
    <t xml:space="preserve">4811010  </t>
  </si>
  <si>
    <t>Перерозподіл на заміну вікон у закладах дошкільної освіти</t>
  </si>
  <si>
    <t xml:space="preserve">4811021  </t>
  </si>
  <si>
    <t>Перерозподіл на заміну вікон у закладах загальної середньої освіти</t>
  </si>
  <si>
    <t xml:space="preserve">4811022  </t>
  </si>
  <si>
    <t xml:space="preserve">4811025  </t>
  </si>
  <si>
    <t xml:space="preserve">4817310  </t>
  </si>
  <si>
    <t>ПОЛІПШЕННЯ ВОДОВІДВЕДЕННЯ ПРИВАТНОГО СЕКТОРА ОЛЕКСАНДРІВСЬКОЇ СЛОБІДКИ У СОЛОМ'ЯНСЬКОМУ РАЙОНІ</t>
  </si>
  <si>
    <t xml:space="preserve">4817321  </t>
  </si>
  <si>
    <t>РЕКОНСТРУКЦІЯ БУДІВЛІ ДЛЯ РОЗМІЩЕННЯ ДОШКІЛЬНОГО НАВЧАЛЬНОГО ЗАКЛАДУ НА ВУЛ. ГЕНЕРАЛА ТУПІКОВА. 27 У СОЛОМ'ЯНСЬКОМУ РАЙОНІ</t>
  </si>
  <si>
    <t>РЕКОНСТРУКЦІЯ БУДІВЛІ ДОШКІЛЬНОГО НАВЧАЛЬНОГО ЗАКЛАДУ № 306 НА ПРОСП. ПОВІТРОФЛОТСЬКОМУ. 40-А У СОЛОМ'ЯНСЬКОМУ РАЙОНІ</t>
  </si>
  <si>
    <t>РЕКОНСТРУКЦІЯ СТАДІОНУ ГІМНАЗІЇ "МІЛЕНІУМ" № 318 М. КИЄВА НА ВУЛ. ІВАНА ПУЛЮЯ. 3-Б У СОЛОМ'ЯНСЬКОМУ РАЙОНІ</t>
  </si>
  <si>
    <t>Разом</t>
  </si>
  <si>
    <t>спроможна школа</t>
  </si>
  <si>
    <t>для відкриття новоутвореного Центру комплексної реабілітації для осіб з інвалідністю</t>
  </si>
  <si>
    <t xml:space="preserve">4116011  </t>
  </si>
  <si>
    <t>Перерозподіл з капітального ремонту житлового фонду для відкриття новоутвореного Центру комплексної реабілітації для осіб з інвалідністю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</si>
</sst>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5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i/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EB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indexed="24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indexed="24"/>
      </right>
      <top style="medium">
        <color theme="2" tint="-0.24993999302387238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1" fillId="33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52" fillId="4" borderId="0" xfId="0" applyFont="1" applyFill="1" applyAlignment="1">
      <alignment horizontal="left" vertical="center"/>
    </xf>
    <xf numFmtId="185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3" fontId="53" fillId="6" borderId="14" xfId="0" applyNumberFormat="1" applyFont="1" applyFill="1" applyBorder="1" applyAlignment="1">
      <alignment vertical="center"/>
    </xf>
    <xf numFmtId="3" fontId="53" fillId="6" borderId="15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3" fontId="53" fillId="3" borderId="10" xfId="0" applyNumberFormat="1" applyFont="1" applyFill="1" applyBorder="1" applyAlignment="1">
      <alignment vertical="center"/>
    </xf>
    <xf numFmtId="3" fontId="53" fillId="3" borderId="11" xfId="0" applyNumberFormat="1" applyFont="1" applyFill="1" applyBorder="1" applyAlignment="1">
      <alignment vertical="center"/>
    </xf>
    <xf numFmtId="0" fontId="53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54" fillId="3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3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" fontId="55" fillId="4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34" borderId="0" xfId="0" applyFont="1" applyFill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1" fillId="35" borderId="22" xfId="0" applyNumberFormat="1" applyFont="1" applyFill="1" applyBorder="1" applyAlignment="1">
      <alignment horizontal="center" vertical="top" wrapText="1"/>
    </xf>
    <xf numFmtId="0" fontId="1" fillId="35" borderId="23" xfId="0" applyNumberFormat="1" applyFont="1" applyFill="1" applyBorder="1" applyAlignment="1">
      <alignment horizontal="center" vertical="top" wrapText="1"/>
    </xf>
    <xf numFmtId="0" fontId="1" fillId="35" borderId="24" xfId="0" applyNumberFormat="1" applyFont="1" applyFill="1" applyBorder="1" applyAlignment="1">
      <alignment horizontal="center" vertical="top" wrapText="1"/>
    </xf>
    <xf numFmtId="0" fontId="1" fillId="35" borderId="25" xfId="0" applyNumberFormat="1" applyFont="1" applyFill="1" applyBorder="1" applyAlignment="1">
      <alignment horizontal="center" vertical="top" wrapText="1"/>
    </xf>
    <xf numFmtId="4" fontId="53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3" fontId="0" fillId="36" borderId="22" xfId="0" applyNumberFormat="1" applyFont="1" applyFill="1" applyBorder="1" applyAlignment="1">
      <alignment horizontal="right" vertical="top"/>
    </xf>
    <xf numFmtId="0" fontId="0" fillId="36" borderId="22" xfId="0" applyNumberFormat="1" applyFont="1" applyFill="1" applyBorder="1" applyAlignment="1">
      <alignment horizontal="right" vertical="top"/>
    </xf>
    <xf numFmtId="0" fontId="0" fillId="36" borderId="26" xfId="0" applyNumberFormat="1" applyFont="1" applyFill="1" applyBorder="1" applyAlignment="1">
      <alignment horizontal="left" vertical="top"/>
    </xf>
    <xf numFmtId="0" fontId="0" fillId="36" borderId="27" xfId="0" applyNumberFormat="1" applyFont="1" applyFill="1" applyBorder="1" applyAlignment="1">
      <alignment horizontal="left" vertical="top"/>
    </xf>
    <xf numFmtId="0" fontId="0" fillId="37" borderId="26" xfId="0" applyNumberFormat="1" applyFont="1" applyFill="1" applyBorder="1" applyAlignment="1">
      <alignment horizontal="left" vertical="top" wrapText="1" indent="2"/>
    </xf>
    <xf numFmtId="0" fontId="0" fillId="37" borderId="27" xfId="0" applyNumberFormat="1" applyFont="1" applyFill="1" applyBorder="1" applyAlignment="1">
      <alignment horizontal="left" vertical="top" wrapText="1" indent="2"/>
    </xf>
    <xf numFmtId="0" fontId="0" fillId="37" borderId="22" xfId="0" applyNumberFormat="1" applyFont="1" applyFill="1" applyBorder="1" applyAlignment="1">
      <alignment horizontal="left" vertical="top" wrapText="1"/>
    </xf>
    <xf numFmtId="3" fontId="0" fillId="37" borderId="22" xfId="0" applyNumberFormat="1" applyFont="1" applyFill="1" applyBorder="1" applyAlignment="1">
      <alignment horizontal="right" vertical="top"/>
    </xf>
    <xf numFmtId="0" fontId="0" fillId="37" borderId="22" xfId="0" applyNumberFormat="1" applyFont="1" applyFill="1" applyBorder="1" applyAlignment="1">
      <alignment horizontal="right" vertical="top"/>
    </xf>
    <xf numFmtId="0" fontId="0" fillId="37" borderId="26" xfId="0" applyNumberFormat="1" applyFont="1" applyFill="1" applyBorder="1" applyAlignment="1">
      <alignment horizontal="left" vertical="top"/>
    </xf>
    <xf numFmtId="0" fontId="0" fillId="37" borderId="27" xfId="0" applyNumberFormat="1" applyFont="1" applyFill="1" applyBorder="1" applyAlignment="1">
      <alignment horizontal="lef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3" fontId="0" fillId="0" borderId="22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4"/>
    </xf>
    <xf numFmtId="3" fontId="1" fillId="35" borderId="22" xfId="0" applyNumberFormat="1" applyFont="1" applyFill="1" applyBorder="1" applyAlignment="1">
      <alignment horizontal="right" vertical="top"/>
    </xf>
    <xf numFmtId="0" fontId="1" fillId="35" borderId="26" xfId="0" applyNumberFormat="1" applyFont="1" applyFill="1" applyBorder="1" applyAlignment="1">
      <alignment horizontal="left" vertical="top"/>
    </xf>
    <xf numFmtId="0" fontId="1" fillId="35" borderId="27" xfId="0" applyNumberFormat="1" applyFont="1" applyFill="1" applyBorder="1" applyAlignment="1">
      <alignment horizontal="left" vertical="top"/>
    </xf>
    <xf numFmtId="4" fontId="1" fillId="6" borderId="15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56" fillId="33" borderId="22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4" fillId="34" borderId="30" xfId="0" applyNumberFormat="1" applyFont="1" applyFill="1" applyBorder="1" applyAlignment="1">
      <alignment horizontal="center" vertical="center"/>
    </xf>
    <xf numFmtId="0" fontId="4" fillId="34" borderId="31" xfId="0" applyNumberFormat="1" applyFont="1" applyFill="1" applyBorder="1" applyAlignment="1">
      <alignment horizontal="center" vertical="center"/>
    </xf>
    <xf numFmtId="0" fontId="1" fillId="35" borderId="2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3" fontId="1" fillId="4" borderId="13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1" fillId="0" borderId="3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4" fillId="34" borderId="33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4" borderId="17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 indent="4"/>
    </xf>
    <xf numFmtId="0" fontId="1" fillId="35" borderId="34" xfId="0" applyNumberFormat="1" applyFont="1" applyFill="1" applyBorder="1" applyAlignment="1">
      <alignment horizontal="center" vertical="center" wrapText="1"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0" fontId="1" fillId="35" borderId="25" xfId="0" applyNumberFormat="1" applyFont="1" applyFill="1" applyBorder="1" applyAlignment="1">
      <alignment horizontal="center" vertical="center" wrapText="1"/>
    </xf>
    <xf numFmtId="0" fontId="1" fillId="35" borderId="38" xfId="0" applyNumberFormat="1" applyFont="1" applyFill="1" applyBorder="1" applyAlignment="1">
      <alignment horizontal="center" vertical="center" wrapText="1"/>
    </xf>
    <xf numFmtId="0" fontId="1" fillId="35" borderId="22" xfId="0" applyNumberFormat="1" applyFont="1" applyFill="1" applyBorder="1" applyAlignment="1">
      <alignment horizontal="left" vertical="top"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48"/>
  <sheetViews>
    <sheetView tabSelected="1" view="pageBreakPreview" zoomScale="80" zoomScaleNormal="80" zoomScaleSheetLayoutView="80" workbookViewId="0" topLeftCell="A10">
      <selection activeCell="I50" sqref="I50"/>
    </sheetView>
  </sheetViews>
  <sheetFormatPr defaultColWidth="22.83203125" defaultRowHeight="11.25" outlineLevelRow="2"/>
  <cols>
    <col min="1" max="1" width="26.83203125" style="31" customWidth="1"/>
    <col min="2" max="2" width="26" style="31" customWidth="1"/>
    <col min="3" max="3" width="22.83203125" style="32" customWidth="1"/>
    <col min="4" max="5" width="29" style="43" customWidth="1"/>
    <col min="6" max="6" width="31.5" style="31" customWidth="1"/>
    <col min="7" max="7" width="69.83203125" style="31" customWidth="1"/>
    <col min="8" max="8" width="22.83203125" style="3" customWidth="1"/>
    <col min="9" max="16384" width="22.83203125" style="34" customWidth="1"/>
  </cols>
  <sheetData>
    <row r="1" spans="3:8" s="31" customFormat="1" ht="18" customHeight="1">
      <c r="C1" s="32"/>
      <c r="D1" s="43"/>
      <c r="E1" s="43"/>
      <c r="G1" s="33" t="s">
        <v>28</v>
      </c>
      <c r="H1" s="1" t="s">
        <v>3</v>
      </c>
    </row>
    <row r="2" spans="1:8" ht="21.75" customHeight="1">
      <c r="A2" s="112" t="s">
        <v>29</v>
      </c>
      <c r="B2" s="112"/>
      <c r="C2" s="112"/>
      <c r="D2" s="112"/>
      <c r="E2" s="112"/>
      <c r="F2" s="112"/>
      <c r="G2" s="112"/>
      <c r="H2" s="1">
        <v>1</v>
      </c>
    </row>
    <row r="3" spans="1:8" ht="12.75">
      <c r="A3" s="116" t="s">
        <v>60</v>
      </c>
      <c r="B3" s="116"/>
      <c r="C3" s="116"/>
      <c r="D3" s="116"/>
      <c r="E3" s="116"/>
      <c r="F3" s="116"/>
      <c r="G3" s="116"/>
      <c r="H3" s="1">
        <v>1</v>
      </c>
    </row>
    <row r="4" spans="1:8" ht="12.75">
      <c r="A4" s="113"/>
      <c r="B4" s="113"/>
      <c r="C4" s="113"/>
      <c r="D4" s="113"/>
      <c r="E4" s="113"/>
      <c r="F4" s="113"/>
      <c r="G4" s="113"/>
      <c r="H4" s="1">
        <v>1</v>
      </c>
    </row>
    <row r="5" spans="1:8" s="8" customFormat="1" ht="44.25" customHeight="1">
      <c r="A5" s="114" t="s">
        <v>0</v>
      </c>
      <c r="B5" s="115"/>
      <c r="C5" s="35" t="s">
        <v>34</v>
      </c>
      <c r="D5" s="44" t="s">
        <v>32</v>
      </c>
      <c r="E5" s="45" t="s">
        <v>30</v>
      </c>
      <c r="F5" s="92" t="s">
        <v>1</v>
      </c>
      <c r="G5" s="93"/>
      <c r="H5" s="1">
        <v>1</v>
      </c>
    </row>
    <row r="6" spans="1:11" s="37" customFormat="1" ht="24" customHeight="1">
      <c r="A6" s="119" t="s">
        <v>23</v>
      </c>
      <c r="B6" s="120"/>
      <c r="C6" s="121"/>
      <c r="D6" s="77">
        <f>D7+D23+D25</f>
        <v>2850564790</v>
      </c>
      <c r="E6" s="78">
        <f>E7+E23+E25</f>
        <v>227582800</v>
      </c>
      <c r="F6" s="110" t="s">
        <v>8</v>
      </c>
      <c r="G6" s="111"/>
      <c r="H6" s="5">
        <v>1</v>
      </c>
      <c r="I6" s="36" t="e">
        <f>#REF!+E6+F6</f>
        <v>#REF!</v>
      </c>
      <c r="J6" s="47">
        <f>D6+E6</f>
        <v>3078147590</v>
      </c>
      <c r="K6" s="47">
        <f>J6-J7</f>
        <v>2614600000</v>
      </c>
    </row>
    <row r="7" spans="1:10" s="9" customFormat="1" ht="27" customHeight="1">
      <c r="A7" s="124" t="s">
        <v>20</v>
      </c>
      <c r="B7" s="125"/>
      <c r="C7" s="126"/>
      <c r="D7" s="79">
        <f>SUM(D8:D22)</f>
        <v>235964790</v>
      </c>
      <c r="E7" s="80">
        <f>SUM(E8:E22)</f>
        <v>227582800</v>
      </c>
      <c r="F7" s="92" t="s">
        <v>8</v>
      </c>
      <c r="G7" s="93"/>
      <c r="H7" s="2">
        <v>1</v>
      </c>
      <c r="I7" s="36" t="e">
        <f>#REF!+E7+F7+D7</f>
        <v>#REF!</v>
      </c>
      <c r="J7" s="46">
        <f>D7+E7</f>
        <v>463547590</v>
      </c>
    </row>
    <row r="8" spans="1:9" s="9" customFormat="1" ht="147" customHeight="1">
      <c r="A8" s="101" t="s">
        <v>46</v>
      </c>
      <c r="B8" s="102"/>
      <c r="C8" s="35">
        <v>41030500</v>
      </c>
      <c r="D8" s="81">
        <v>53972100</v>
      </c>
      <c r="E8" s="82"/>
      <c r="F8" s="92" t="s">
        <v>8</v>
      </c>
      <c r="G8" s="93"/>
      <c r="H8" s="6">
        <f>D8+E8</f>
        <v>53972100</v>
      </c>
      <c r="I8" s="36"/>
    </row>
    <row r="9" spans="1:9" s="9" customFormat="1" ht="36.75" customHeight="1">
      <c r="A9" s="101" t="s">
        <v>35</v>
      </c>
      <c r="B9" s="102"/>
      <c r="C9" s="35">
        <v>41033000</v>
      </c>
      <c r="D9" s="81">
        <v>1817100</v>
      </c>
      <c r="E9" s="83">
        <v>11741300</v>
      </c>
      <c r="F9" s="92" t="s">
        <v>8</v>
      </c>
      <c r="G9" s="93"/>
      <c r="H9" s="6">
        <f aca="true" t="shared" si="0" ref="H9:H18">D9+E9</f>
        <v>13558400</v>
      </c>
      <c r="I9" s="36"/>
    </row>
    <row r="10" spans="1:9" s="9" customFormat="1" ht="36.75" customHeight="1">
      <c r="A10" s="101" t="s">
        <v>36</v>
      </c>
      <c r="B10" s="102"/>
      <c r="C10" s="35">
        <v>41034500</v>
      </c>
      <c r="D10" s="81">
        <v>151675590</v>
      </c>
      <c r="E10" s="83">
        <v>-45000</v>
      </c>
      <c r="F10" s="92" t="s">
        <v>8</v>
      </c>
      <c r="G10" s="93"/>
      <c r="H10" s="6">
        <f t="shared" si="0"/>
        <v>151630590</v>
      </c>
      <c r="I10" s="36"/>
    </row>
    <row r="11" spans="1:9" s="9" customFormat="1" ht="48" customHeight="1" hidden="1">
      <c r="A11" s="101" t="s">
        <v>47</v>
      </c>
      <c r="B11" s="102"/>
      <c r="C11" s="35">
        <v>41035600</v>
      </c>
      <c r="D11" s="81"/>
      <c r="E11" s="82"/>
      <c r="F11" s="92" t="s">
        <v>8</v>
      </c>
      <c r="G11" s="93"/>
      <c r="H11" s="6"/>
      <c r="I11" s="36"/>
    </row>
    <row r="12" spans="1:9" s="8" customFormat="1" ht="57.75" customHeight="1" hidden="1">
      <c r="A12" s="101" t="s">
        <v>31</v>
      </c>
      <c r="B12" s="102"/>
      <c r="C12" s="35">
        <v>41035900</v>
      </c>
      <c r="D12" s="81"/>
      <c r="E12" s="84"/>
      <c r="F12" s="92" t="s">
        <v>8</v>
      </c>
      <c r="G12" s="93"/>
      <c r="H12" s="6">
        <f t="shared" si="0"/>
        <v>0</v>
      </c>
      <c r="I12" s="36" t="e">
        <f>#REF!+E12+F12+D12</f>
        <v>#REF!</v>
      </c>
    </row>
    <row r="13" spans="1:9" s="8" customFormat="1" ht="140.25" customHeight="1" hidden="1">
      <c r="A13" s="101" t="s">
        <v>33</v>
      </c>
      <c r="B13" s="102"/>
      <c r="C13" s="35">
        <v>41036100</v>
      </c>
      <c r="D13" s="85"/>
      <c r="E13" s="84"/>
      <c r="F13" s="92" t="s">
        <v>8</v>
      </c>
      <c r="G13" s="93"/>
      <c r="H13" s="7">
        <f t="shared" si="0"/>
        <v>0</v>
      </c>
      <c r="I13" s="36" t="e">
        <f>#REF!+E13+F13+D13</f>
        <v>#REF!</v>
      </c>
    </row>
    <row r="14" spans="1:9" s="8" customFormat="1" ht="140.25" customHeight="1" hidden="1">
      <c r="A14" s="101" t="s">
        <v>37</v>
      </c>
      <c r="B14" s="102"/>
      <c r="C14" s="35">
        <v>41036400</v>
      </c>
      <c r="D14" s="81"/>
      <c r="E14" s="84"/>
      <c r="F14" s="92" t="s">
        <v>8</v>
      </c>
      <c r="G14" s="93"/>
      <c r="H14" s="6">
        <f t="shared" si="0"/>
        <v>0</v>
      </c>
      <c r="I14" s="36" t="e">
        <f>#REF!+E14+F14+D14</f>
        <v>#REF!</v>
      </c>
    </row>
    <row r="15" spans="1:9" s="8" customFormat="1" ht="31.5" customHeight="1" hidden="1">
      <c r="A15" s="101" t="s">
        <v>5</v>
      </c>
      <c r="B15" s="102"/>
      <c r="C15" s="35">
        <v>41037200</v>
      </c>
      <c r="D15" s="85"/>
      <c r="E15" s="84"/>
      <c r="F15" s="92" t="s">
        <v>8</v>
      </c>
      <c r="G15" s="93"/>
      <c r="H15" s="6"/>
      <c r="I15" s="36"/>
    </row>
    <row r="16" spans="1:9" s="8" customFormat="1" ht="74.25" customHeight="1">
      <c r="A16" s="101" t="s">
        <v>38</v>
      </c>
      <c r="B16" s="102"/>
      <c r="C16" s="35">
        <v>41037300</v>
      </c>
      <c r="D16" s="80"/>
      <c r="E16" s="84">
        <v>215886500</v>
      </c>
      <c r="F16" s="92" t="s">
        <v>8</v>
      </c>
      <c r="G16" s="93"/>
      <c r="H16" s="6">
        <f t="shared" si="0"/>
        <v>215886500</v>
      </c>
      <c r="I16" s="36" t="e">
        <f>#REF!+E16+F16+D16</f>
        <v>#REF!</v>
      </c>
    </row>
    <row r="17" spans="1:9" s="8" customFormat="1" ht="40.5" customHeight="1" hidden="1">
      <c r="A17" s="101" t="s">
        <v>7</v>
      </c>
      <c r="B17" s="102"/>
      <c r="C17" s="35">
        <v>41038400</v>
      </c>
      <c r="D17" s="80"/>
      <c r="E17" s="84"/>
      <c r="F17" s="92" t="s">
        <v>8</v>
      </c>
      <c r="G17" s="93"/>
      <c r="H17" s="7">
        <f t="shared" si="0"/>
        <v>0</v>
      </c>
      <c r="I17" s="36" t="e">
        <f>#REF!+E17+F17+D17</f>
        <v>#REF!</v>
      </c>
    </row>
    <row r="18" spans="1:9" s="8" customFormat="1" ht="30.75" customHeight="1" hidden="1">
      <c r="A18" s="97" t="s">
        <v>323</v>
      </c>
      <c r="B18" s="98"/>
      <c r="C18" s="35">
        <v>41032700</v>
      </c>
      <c r="D18" s="85"/>
      <c r="E18" s="84"/>
      <c r="F18" s="92" t="s">
        <v>8</v>
      </c>
      <c r="G18" s="93"/>
      <c r="H18" s="7">
        <f t="shared" si="0"/>
        <v>0</v>
      </c>
      <c r="I18" s="36" t="e">
        <f>#REF!+E18+F18+D18</f>
        <v>#REF!</v>
      </c>
    </row>
    <row r="19" spans="1:9" s="8" customFormat="1" ht="30.75" customHeight="1" hidden="1">
      <c r="A19" s="101" t="s">
        <v>52</v>
      </c>
      <c r="B19" s="102"/>
      <c r="C19" s="35">
        <v>41033800</v>
      </c>
      <c r="D19" s="85"/>
      <c r="E19" s="84"/>
      <c r="F19" s="92" t="s">
        <v>8</v>
      </c>
      <c r="G19" s="93"/>
      <c r="H19" s="4" t="str">
        <f>F19</f>
        <v>зміни до додатка №1 та додатка №5 до рішення</v>
      </c>
      <c r="I19" s="36" t="e">
        <f>#REF!+E19+F19+D19</f>
        <v>#REF!</v>
      </c>
    </row>
    <row r="20" spans="1:9" s="8" customFormat="1" ht="26.25" customHeight="1">
      <c r="A20" s="117" t="s">
        <v>59</v>
      </c>
      <c r="B20" s="118"/>
      <c r="C20" s="35">
        <v>41032300</v>
      </c>
      <c r="D20" s="85">
        <v>28500000</v>
      </c>
      <c r="E20" s="84"/>
      <c r="F20" s="92" t="s">
        <v>8</v>
      </c>
      <c r="G20" s="93"/>
      <c r="H20" s="4" t="e">
        <f>#REF!</f>
        <v>#REF!</v>
      </c>
      <c r="I20" s="36" t="e">
        <f>#REF!+E20+F20+D20</f>
        <v>#REF!</v>
      </c>
    </row>
    <row r="21" spans="1:9" s="8" customFormat="1" ht="12.75" hidden="1">
      <c r="A21" s="127" t="s">
        <v>4</v>
      </c>
      <c r="B21" s="128"/>
      <c r="C21" s="35">
        <v>4103</v>
      </c>
      <c r="D21" s="80"/>
      <c r="E21" s="84"/>
      <c r="F21" s="92"/>
      <c r="G21" s="93"/>
      <c r="H21" s="4" t="e">
        <f>#REF!</f>
        <v>#REF!</v>
      </c>
      <c r="I21" s="36" t="e">
        <f>#REF!+E21+F21+D21</f>
        <v>#REF!</v>
      </c>
    </row>
    <row r="22" spans="1:9" s="8" customFormat="1" ht="12.75" hidden="1">
      <c r="A22" s="99"/>
      <c r="B22" s="100"/>
      <c r="C22" s="35"/>
      <c r="D22" s="86"/>
      <c r="E22" s="84"/>
      <c r="F22" s="92"/>
      <c r="G22" s="93"/>
      <c r="H22" s="4" t="e">
        <f>#REF!</f>
        <v>#REF!</v>
      </c>
      <c r="I22" s="36" t="e">
        <f>#REF!+E22+F22+D22</f>
        <v>#REF!</v>
      </c>
    </row>
    <row r="23" spans="1:9" s="9" customFormat="1" ht="21.75" customHeight="1" hidden="1">
      <c r="A23" s="107" t="s">
        <v>51</v>
      </c>
      <c r="B23" s="108"/>
      <c r="C23" s="109"/>
      <c r="D23" s="79">
        <f>SUM(D24:D24)</f>
        <v>0</v>
      </c>
      <c r="E23" s="82">
        <f>SUM(E24:E24)</f>
        <v>0</v>
      </c>
      <c r="F23" s="92" t="s">
        <v>16</v>
      </c>
      <c r="G23" s="93"/>
      <c r="H23" s="4" t="e">
        <f>#REF!</f>
        <v>#REF!</v>
      </c>
      <c r="I23" s="36" t="e">
        <f>#REF!+E23+F23+D23</f>
        <v>#REF!</v>
      </c>
    </row>
    <row r="24" spans="1:9" s="8" customFormat="1" ht="36.75" customHeight="1" hidden="1">
      <c r="A24" s="97" t="s">
        <v>50</v>
      </c>
      <c r="B24" s="98"/>
      <c r="C24" s="15">
        <v>33010000</v>
      </c>
      <c r="D24" s="79"/>
      <c r="E24" s="84"/>
      <c r="F24" s="92" t="s">
        <v>16</v>
      </c>
      <c r="G24" s="93"/>
      <c r="H24" s="4" t="e">
        <f>#REF!</f>
        <v>#REF!</v>
      </c>
      <c r="I24" s="36" t="e">
        <f>#REF!+E24+F24+D24</f>
        <v>#REF!</v>
      </c>
    </row>
    <row r="25" spans="1:9" s="9" customFormat="1" ht="17.25" customHeight="1">
      <c r="A25" s="107" t="s">
        <v>49</v>
      </c>
      <c r="B25" s="108"/>
      <c r="C25" s="109"/>
      <c r="D25" s="79">
        <f>SUM(D26:D27)</f>
        <v>2614600000</v>
      </c>
      <c r="E25" s="79">
        <f>SUM(E26:E27)</f>
        <v>0</v>
      </c>
      <c r="F25" s="92" t="s">
        <v>16</v>
      </c>
      <c r="G25" s="93"/>
      <c r="H25" s="4" t="e">
        <f>#REF!</f>
        <v>#REF!</v>
      </c>
      <c r="I25" s="36" t="e">
        <f>#REF!+E25+F25+D25</f>
        <v>#REF!</v>
      </c>
    </row>
    <row r="26" spans="1:9" s="9" customFormat="1" ht="17.25" customHeight="1">
      <c r="A26" s="97" t="s">
        <v>63</v>
      </c>
      <c r="B26" s="98"/>
      <c r="C26" s="76">
        <v>11020000</v>
      </c>
      <c r="D26" s="87">
        <v>874600000</v>
      </c>
      <c r="E26" s="82"/>
      <c r="F26" s="92" t="s">
        <v>16</v>
      </c>
      <c r="G26" s="93"/>
      <c r="H26" s="4"/>
      <c r="I26" s="36"/>
    </row>
    <row r="27" spans="1:9" s="8" customFormat="1" ht="36.75" customHeight="1">
      <c r="A27" s="97" t="s">
        <v>64</v>
      </c>
      <c r="B27" s="98"/>
      <c r="C27" s="76">
        <v>18050000</v>
      </c>
      <c r="D27" s="87">
        <v>1740000000</v>
      </c>
      <c r="E27" s="84"/>
      <c r="F27" s="92" t="s">
        <v>16</v>
      </c>
      <c r="G27" s="93"/>
      <c r="H27" s="4" t="e">
        <f>#REF!</f>
        <v>#REF!</v>
      </c>
      <c r="I27" s="36" t="e">
        <f>#REF!+E27+F27+D27</f>
        <v>#REF!</v>
      </c>
    </row>
    <row r="28" spans="1:9" s="37" customFormat="1" ht="15" customHeight="1" hidden="1">
      <c r="A28" s="106" t="s">
        <v>24</v>
      </c>
      <c r="B28" s="106"/>
      <c r="C28" s="106"/>
      <c r="D28" s="88">
        <f>D29+D32</f>
        <v>0</v>
      </c>
      <c r="E28" s="89">
        <f>E29+E32</f>
        <v>0</v>
      </c>
      <c r="F28" s="110" t="s">
        <v>17</v>
      </c>
      <c r="G28" s="111"/>
      <c r="H28" s="5">
        <v>1</v>
      </c>
      <c r="I28" s="36" t="e">
        <f>#REF!+E28+F28+D28</f>
        <v>#REF!</v>
      </c>
    </row>
    <row r="29" spans="1:9" s="8" customFormat="1" ht="33.75" customHeight="1" hidden="1">
      <c r="A29" s="97" t="s">
        <v>15</v>
      </c>
      <c r="B29" s="98"/>
      <c r="C29" s="42">
        <v>8881</v>
      </c>
      <c r="D29" s="80"/>
      <c r="E29" s="80"/>
      <c r="F29" s="92" t="s">
        <v>17</v>
      </c>
      <c r="G29" s="93"/>
      <c r="H29" s="4" t="str">
        <f>F29</f>
        <v>зміни до додатка №4  до рішення</v>
      </c>
      <c r="I29" s="36" t="e">
        <f>#REF!+E29+#REF!+D29</f>
        <v>#REF!</v>
      </c>
    </row>
    <row r="30" spans="1:15" s="8" customFormat="1" ht="12.75" hidden="1">
      <c r="A30" s="99"/>
      <c r="B30" s="100"/>
      <c r="C30" s="35"/>
      <c r="D30" s="80"/>
      <c r="E30" s="84"/>
      <c r="F30" s="92"/>
      <c r="G30" s="93"/>
      <c r="H30" s="4" t="e">
        <f>#REF!</f>
        <v>#REF!</v>
      </c>
      <c r="I30" s="36" t="e">
        <f>#REF!+E30+F30+D30</f>
        <v>#REF!</v>
      </c>
      <c r="O30" s="10"/>
    </row>
    <row r="31" spans="1:9" s="8" customFormat="1" ht="12.75" hidden="1">
      <c r="A31" s="99"/>
      <c r="B31" s="100"/>
      <c r="C31" s="35"/>
      <c r="D31" s="80"/>
      <c r="E31" s="84"/>
      <c r="F31" s="92"/>
      <c r="G31" s="93"/>
      <c r="H31" s="4" t="e">
        <f>#REF!</f>
        <v>#REF!</v>
      </c>
      <c r="I31" s="36" t="e">
        <f>#REF!+E31+F31+D31</f>
        <v>#REF!</v>
      </c>
    </row>
    <row r="32" spans="1:9" s="8" customFormat="1" ht="40.5" customHeight="1" hidden="1">
      <c r="A32" s="99" t="s">
        <v>62</v>
      </c>
      <c r="B32" s="100"/>
      <c r="C32" s="42">
        <v>8862</v>
      </c>
      <c r="D32" s="80"/>
      <c r="E32" s="80">
        <f>E33+E34</f>
        <v>0</v>
      </c>
      <c r="F32" s="92" t="s">
        <v>17</v>
      </c>
      <c r="G32" s="93"/>
      <c r="H32" s="4" t="e">
        <f>#REF!</f>
        <v>#REF!</v>
      </c>
      <c r="I32" s="36" t="e">
        <f>#REF!+E32+F32+D32</f>
        <v>#REF!</v>
      </c>
    </row>
    <row r="33" spans="1:9" s="8" customFormat="1" ht="12.75" hidden="1">
      <c r="A33" s="99"/>
      <c r="B33" s="100"/>
      <c r="C33" s="35"/>
      <c r="D33" s="80"/>
      <c r="E33" s="84"/>
      <c r="F33" s="92"/>
      <c r="G33" s="93"/>
      <c r="H33" s="4" t="e">
        <f>#REF!</f>
        <v>#REF!</v>
      </c>
      <c r="I33" s="36" t="e">
        <f>#REF!+E33+F33+D33</f>
        <v>#REF!</v>
      </c>
    </row>
    <row r="34" spans="1:9" s="8" customFormat="1" ht="12.75" hidden="1">
      <c r="A34" s="99"/>
      <c r="B34" s="100"/>
      <c r="C34" s="35"/>
      <c r="D34" s="80"/>
      <c r="E34" s="84"/>
      <c r="F34" s="92"/>
      <c r="G34" s="93"/>
      <c r="H34" s="4" t="e">
        <f>#REF!</f>
        <v>#REF!</v>
      </c>
      <c r="I34" s="36" t="e">
        <f>#REF!+E34+F34+D34</f>
        <v>#REF!</v>
      </c>
    </row>
    <row r="35" spans="1:9" s="37" customFormat="1" ht="16.5" customHeight="1">
      <c r="A35" s="103" t="s">
        <v>25</v>
      </c>
      <c r="B35" s="104"/>
      <c r="C35" s="105"/>
      <c r="D35" s="88">
        <f>D40+D42+D36</f>
        <v>-2471567059</v>
      </c>
      <c r="E35" s="88">
        <f>E36+E40+E42</f>
        <v>1450828686</v>
      </c>
      <c r="F35" s="110" t="s">
        <v>18</v>
      </c>
      <c r="G35" s="111"/>
      <c r="H35" s="5">
        <v>1</v>
      </c>
      <c r="I35" s="36" t="e">
        <f>#REF!+E35+F35+D35</f>
        <v>#REF!</v>
      </c>
    </row>
    <row r="36" spans="1:9" s="9" customFormat="1" ht="17.25" customHeight="1">
      <c r="A36" s="122" t="s">
        <v>26</v>
      </c>
      <c r="B36" s="123"/>
      <c r="C36" s="42">
        <v>400000</v>
      </c>
      <c r="D36" s="80"/>
      <c r="E36" s="90">
        <f>E37+E38+E39</f>
        <v>-1020738373</v>
      </c>
      <c r="F36" s="92" t="s">
        <v>18</v>
      </c>
      <c r="G36" s="93"/>
      <c r="H36" s="2">
        <v>1</v>
      </c>
      <c r="I36" s="36" t="e">
        <f>#REF!+E36+F36+D36</f>
        <v>#REF!</v>
      </c>
    </row>
    <row r="37" spans="1:10" s="8" customFormat="1" ht="17.25" customHeight="1" hidden="1">
      <c r="A37" s="99" t="s">
        <v>27</v>
      </c>
      <c r="B37" s="100"/>
      <c r="C37" s="35">
        <v>401103</v>
      </c>
      <c r="D37" s="80"/>
      <c r="E37" s="84"/>
      <c r="F37" s="92" t="s">
        <v>18</v>
      </c>
      <c r="G37" s="93"/>
      <c r="H37" s="4"/>
      <c r="I37" s="36" t="e">
        <f>#REF!+E37+F37+D37</f>
        <v>#REF!</v>
      </c>
      <c r="J37" s="8" t="s">
        <v>19</v>
      </c>
    </row>
    <row r="38" spans="1:12" s="8" customFormat="1" ht="15" customHeight="1" thickBot="1">
      <c r="A38" s="129" t="s">
        <v>322</v>
      </c>
      <c r="B38" s="130"/>
      <c r="C38" s="35">
        <v>401102</v>
      </c>
      <c r="D38" s="80"/>
      <c r="E38" s="84">
        <v>-1020738373</v>
      </c>
      <c r="F38" s="92" t="s">
        <v>18</v>
      </c>
      <c r="G38" s="93"/>
      <c r="H38" s="4"/>
      <c r="I38" s="36" t="e">
        <f>#REF!+E38+F38+D38</f>
        <v>#REF!</v>
      </c>
      <c r="J38" s="11" t="e">
        <f>#REF!+#REF!+#REF!+#REF!+#REF!+#REF!+#REF!+#REF!+#REF!-#REF!</f>
        <v>#REF!</v>
      </c>
      <c r="L38" s="11"/>
    </row>
    <row r="39" spans="1:15" s="8" customFormat="1" ht="17.25" customHeight="1" hidden="1">
      <c r="A39" s="99"/>
      <c r="B39" s="100"/>
      <c r="C39" s="35"/>
      <c r="D39" s="86"/>
      <c r="E39" s="84"/>
      <c r="F39" s="92"/>
      <c r="G39" s="93"/>
      <c r="H39" s="4"/>
      <c r="I39" s="36" t="e">
        <f>#REF!+E39+F39+D39</f>
        <v>#REF!</v>
      </c>
      <c r="J39" s="135" t="s">
        <v>10</v>
      </c>
      <c r="K39" s="135"/>
      <c r="L39" s="134" t="s">
        <v>9</v>
      </c>
      <c r="M39" s="134"/>
      <c r="N39" s="134"/>
      <c r="O39" s="134"/>
    </row>
    <row r="40" spans="1:15" s="9" customFormat="1" ht="17.25" customHeight="1" hidden="1">
      <c r="A40" s="107" t="s">
        <v>21</v>
      </c>
      <c r="B40" s="109"/>
      <c r="C40" s="41">
        <v>602100</v>
      </c>
      <c r="D40" s="80">
        <f>D41</f>
        <v>0</v>
      </c>
      <c r="E40" s="82">
        <f>E41</f>
        <v>0</v>
      </c>
      <c r="F40" s="92" t="s">
        <v>18</v>
      </c>
      <c r="G40" s="93"/>
      <c r="H40" s="2"/>
      <c r="I40" s="36" t="e">
        <f>#REF!+E40+F40+D40</f>
        <v>#REF!</v>
      </c>
      <c r="J40" s="38"/>
      <c r="K40" s="38"/>
      <c r="L40" s="136"/>
      <c r="M40" s="137"/>
      <c r="N40" s="136"/>
      <c r="O40" s="137"/>
    </row>
    <row r="41" spans="1:9" s="8" customFormat="1" ht="17.25" customHeight="1" hidden="1" thickBot="1">
      <c r="A41" s="99"/>
      <c r="B41" s="100"/>
      <c r="C41" s="35"/>
      <c r="D41" s="80"/>
      <c r="E41" s="84"/>
      <c r="F41" s="92"/>
      <c r="G41" s="93"/>
      <c r="H41" s="4"/>
      <c r="I41" s="36" t="e">
        <f>#REF!+E41+F41+D41</f>
        <v>#REF!</v>
      </c>
    </row>
    <row r="42" spans="1:20" s="9" customFormat="1" ht="17.25" customHeight="1">
      <c r="A42" s="107" t="s">
        <v>22</v>
      </c>
      <c r="B42" s="109"/>
      <c r="C42" s="42">
        <v>602400</v>
      </c>
      <c r="D42" s="80">
        <f>D43+D44</f>
        <v>-2471567059</v>
      </c>
      <c r="E42" s="90">
        <f>E43+E44</f>
        <v>2471567059</v>
      </c>
      <c r="F42" s="92" t="s">
        <v>18</v>
      </c>
      <c r="G42" s="93"/>
      <c r="H42" s="2">
        <v>1</v>
      </c>
      <c r="I42" s="36" t="e">
        <f>#REF!+E42+F42+D42</f>
        <v>#REF!</v>
      </c>
      <c r="J42" s="12" t="s">
        <v>42</v>
      </c>
      <c r="K42" s="13" t="s">
        <v>41</v>
      </c>
      <c r="L42" s="13" t="s">
        <v>40</v>
      </c>
      <c r="M42" s="13" t="s">
        <v>39</v>
      </c>
      <c r="N42" s="13" t="s">
        <v>43</v>
      </c>
      <c r="O42" s="13" t="s">
        <v>44</v>
      </c>
      <c r="P42" s="13" t="s">
        <v>61</v>
      </c>
      <c r="Q42" s="13" t="s">
        <v>45</v>
      </c>
      <c r="R42" s="13" t="s">
        <v>403</v>
      </c>
      <c r="S42" s="13" t="s">
        <v>53</v>
      </c>
      <c r="T42" s="14"/>
    </row>
    <row r="43" spans="1:20" s="8" customFormat="1" ht="37.5" customHeight="1" thickBot="1">
      <c r="A43" s="99" t="s">
        <v>12</v>
      </c>
      <c r="B43" s="100"/>
      <c r="C43" s="35">
        <v>602400</v>
      </c>
      <c r="D43" s="85">
        <f>SUM(J43:T43)</f>
        <v>-234147690</v>
      </c>
      <c r="E43" s="84">
        <f>-D43</f>
        <v>234147690</v>
      </c>
      <c r="F43" s="92" t="s">
        <v>18</v>
      </c>
      <c r="G43" s="93"/>
      <c r="H43" s="3">
        <v>0</v>
      </c>
      <c r="I43" s="36">
        <v>0</v>
      </c>
      <c r="J43" s="16">
        <f>-D8</f>
        <v>-53972100</v>
      </c>
      <c r="K43" s="17"/>
      <c r="L43" s="17"/>
      <c r="M43" s="17"/>
      <c r="N43" s="17"/>
      <c r="O43" s="17">
        <f>-D10</f>
        <v>-151675590</v>
      </c>
      <c r="P43" s="17">
        <f>-D20</f>
        <v>-28500000</v>
      </c>
      <c r="Q43" s="17"/>
      <c r="R43" s="75">
        <f>-D18</f>
        <v>0</v>
      </c>
      <c r="S43" s="18"/>
      <c r="T43" s="19"/>
    </row>
    <row r="44" spans="1:20" s="8" customFormat="1" ht="17.25" customHeight="1">
      <c r="A44" s="99" t="s">
        <v>11</v>
      </c>
      <c r="B44" s="100"/>
      <c r="C44" s="35">
        <v>602400</v>
      </c>
      <c r="D44" s="85">
        <f>SUM(J44:T44)</f>
        <v>-2237419369</v>
      </c>
      <c r="E44" s="84">
        <f>-D44</f>
        <v>2237419369</v>
      </c>
      <c r="F44" s="92" t="s">
        <v>18</v>
      </c>
      <c r="G44" s="93"/>
      <c r="H44" s="3" t="e">
        <f>#REF!</f>
        <v>#REF!</v>
      </c>
      <c r="I44" s="36">
        <v>0</v>
      </c>
      <c r="J44" s="20"/>
      <c r="K44" s="21">
        <v>-1216680996</v>
      </c>
      <c r="L44" s="21">
        <v>-1020738373</v>
      </c>
      <c r="M44" s="21"/>
      <c r="N44" s="21"/>
      <c r="O44" s="22"/>
      <c r="P44" s="22"/>
      <c r="Q44" s="22"/>
      <c r="R44" s="23"/>
      <c r="S44" s="23"/>
      <c r="T44" s="24"/>
    </row>
    <row r="45" spans="1:20" s="29" customFormat="1" ht="24" customHeight="1" thickBot="1">
      <c r="A45" s="132" t="s">
        <v>2</v>
      </c>
      <c r="B45" s="133"/>
      <c r="C45" s="25"/>
      <c r="D45" s="88">
        <f>D35-D28+D6-D46</f>
        <v>0</v>
      </c>
      <c r="E45" s="89">
        <f>E35+E28+E6-E46</f>
        <v>0</v>
      </c>
      <c r="F45" s="110"/>
      <c r="G45" s="111"/>
      <c r="H45" s="52">
        <f>D45+E45</f>
        <v>0</v>
      </c>
      <c r="I45" s="36">
        <f>D45+E45</f>
        <v>0</v>
      </c>
      <c r="J45" s="26" t="s">
        <v>13</v>
      </c>
      <c r="K45" s="27" t="s">
        <v>14</v>
      </c>
      <c r="L45" s="27" t="s">
        <v>14</v>
      </c>
      <c r="M45" s="27" t="s">
        <v>14</v>
      </c>
      <c r="N45" s="27"/>
      <c r="O45" s="27"/>
      <c r="P45" s="27"/>
      <c r="Q45" s="27"/>
      <c r="R45" s="27"/>
      <c r="S45" s="27"/>
      <c r="T45" s="28"/>
    </row>
    <row r="46" spans="1:9" s="40" customFormat="1" ht="30.75" customHeight="1" thickBot="1">
      <c r="A46" s="94" t="s">
        <v>6</v>
      </c>
      <c r="B46" s="131"/>
      <c r="C46" s="95"/>
      <c r="D46" s="91">
        <f>D448</f>
        <v>378997731</v>
      </c>
      <c r="E46" s="91">
        <f>E448</f>
        <v>1678411486</v>
      </c>
      <c r="F46" s="94" t="s">
        <v>48</v>
      </c>
      <c r="G46" s="95"/>
      <c r="H46" s="30">
        <v>1</v>
      </c>
      <c r="I46" s="39">
        <f>D46+E46</f>
        <v>2057409217</v>
      </c>
    </row>
    <row r="47" spans="1:9" ht="12.75" customHeight="1">
      <c r="A47" s="96" t="s">
        <v>54</v>
      </c>
      <c r="B47" s="96"/>
      <c r="C47" s="96"/>
      <c r="D47" s="144" t="s">
        <v>55</v>
      </c>
      <c r="E47" s="144" t="s">
        <v>56</v>
      </c>
      <c r="F47" s="140" t="s">
        <v>58</v>
      </c>
      <c r="G47" s="141"/>
      <c r="I47" s="147">
        <f>D6+E6</f>
        <v>3078147590</v>
      </c>
    </row>
    <row r="48" spans="1:9" ht="12.75" customHeight="1">
      <c r="A48" s="96" t="s">
        <v>54</v>
      </c>
      <c r="B48" s="96"/>
      <c r="C48" s="48" t="s">
        <v>57</v>
      </c>
      <c r="D48" s="145"/>
      <c r="E48" s="145"/>
      <c r="F48" s="142"/>
      <c r="G48" s="143"/>
      <c r="I48" s="147">
        <f>D35+E35</f>
        <v>-1020738373</v>
      </c>
    </row>
    <row r="49" spans="1:11" ht="12.75" customHeight="1">
      <c r="A49" s="49"/>
      <c r="B49" s="50"/>
      <c r="C49" s="51"/>
      <c r="D49" s="145"/>
      <c r="E49" s="145"/>
      <c r="F49" s="142"/>
      <c r="G49" s="143"/>
      <c r="I49" s="147">
        <f>I46-I47-I48</f>
        <v>0</v>
      </c>
      <c r="K49" s="53">
        <f>1450828686-E43</f>
        <v>1216680996</v>
      </c>
    </row>
    <row r="50" spans="1:7" ht="11.25" customHeight="1">
      <c r="A50" s="138" t="s">
        <v>324</v>
      </c>
      <c r="B50" s="138"/>
      <c r="C50" s="138"/>
      <c r="D50" s="54">
        <v>1001010</v>
      </c>
      <c r="E50" s="55"/>
      <c r="F50" s="56"/>
      <c r="G50" s="57"/>
    </row>
    <row r="51" spans="1:7" ht="11.25" customHeight="1" outlineLevel="1">
      <c r="A51" s="58"/>
      <c r="B51" s="59"/>
      <c r="C51" s="60" t="s">
        <v>325</v>
      </c>
      <c r="D51" s="61">
        <v>1001010</v>
      </c>
      <c r="E51" s="62"/>
      <c r="F51" s="63"/>
      <c r="G51" s="64"/>
    </row>
    <row r="52" spans="1:7" ht="11.25" customHeight="1" outlineLevel="2">
      <c r="A52" s="65"/>
      <c r="B52" s="66"/>
      <c r="C52" s="67"/>
      <c r="D52" s="68">
        <v>1001010</v>
      </c>
      <c r="E52" s="69"/>
      <c r="F52" s="70"/>
      <c r="G52" s="71"/>
    </row>
    <row r="53" spans="1:7" ht="32.25" customHeight="1">
      <c r="A53" s="138" t="s">
        <v>65</v>
      </c>
      <c r="B53" s="138"/>
      <c r="C53" s="138"/>
      <c r="D53" s="54">
        <v>138785</v>
      </c>
      <c r="E53" s="54">
        <v>862000</v>
      </c>
      <c r="F53" s="56"/>
      <c r="G53" s="57"/>
    </row>
    <row r="54" spans="1:7" ht="11.25" customHeight="1" outlineLevel="1">
      <c r="A54" s="58"/>
      <c r="B54" s="59"/>
      <c r="C54" s="60" t="s">
        <v>326</v>
      </c>
      <c r="D54" s="61">
        <v>560785</v>
      </c>
      <c r="E54" s="62"/>
      <c r="F54" s="63"/>
      <c r="G54" s="64"/>
    </row>
    <row r="55" spans="1:7" ht="11.25" customHeight="1" outlineLevel="2">
      <c r="A55" s="65"/>
      <c r="B55" s="66"/>
      <c r="C55" s="67"/>
      <c r="D55" s="68">
        <v>560785</v>
      </c>
      <c r="E55" s="69"/>
      <c r="F55" s="70"/>
      <c r="G55" s="71"/>
    </row>
    <row r="56" spans="1:7" ht="11.25" customHeight="1" outlineLevel="1">
      <c r="A56" s="58"/>
      <c r="B56" s="59"/>
      <c r="C56" s="60" t="s">
        <v>66</v>
      </c>
      <c r="D56" s="61">
        <v>12000000</v>
      </c>
      <c r="E56" s="61">
        <v>32344400</v>
      </c>
      <c r="F56" s="63"/>
      <c r="G56" s="64"/>
    </row>
    <row r="57" spans="1:7" ht="32.25" customHeight="1" outlineLevel="2">
      <c r="A57" s="65"/>
      <c r="B57" s="66"/>
      <c r="C57" s="67"/>
      <c r="D57" s="68">
        <v>12000000</v>
      </c>
      <c r="E57" s="68">
        <v>844400</v>
      </c>
      <c r="F57" s="139" t="s">
        <v>67</v>
      </c>
      <c r="G57" s="139"/>
    </row>
    <row r="58" spans="1:7" ht="11.25" customHeight="1" outlineLevel="2">
      <c r="A58" s="65"/>
      <c r="B58" s="66"/>
      <c r="C58" s="67"/>
      <c r="D58" s="69"/>
      <c r="E58" s="68">
        <v>31500000</v>
      </c>
      <c r="F58" s="139" t="s">
        <v>68</v>
      </c>
      <c r="G58" s="139"/>
    </row>
    <row r="59" spans="1:7" ht="11.25" customHeight="1" outlineLevel="1">
      <c r="A59" s="58"/>
      <c r="B59" s="59"/>
      <c r="C59" s="60" t="s">
        <v>69</v>
      </c>
      <c r="D59" s="61">
        <v>-12422000</v>
      </c>
      <c r="E59" s="61">
        <v>-422400</v>
      </c>
      <c r="F59" s="63"/>
      <c r="G59" s="64"/>
    </row>
    <row r="60" spans="1:7" ht="32.25" customHeight="1" outlineLevel="2">
      <c r="A60" s="65"/>
      <c r="B60" s="66"/>
      <c r="C60" s="67"/>
      <c r="D60" s="68">
        <v>-12422000</v>
      </c>
      <c r="E60" s="68">
        <v>-422400</v>
      </c>
      <c r="F60" s="139" t="s">
        <v>70</v>
      </c>
      <c r="G60" s="139"/>
    </row>
    <row r="61" spans="1:7" ht="11.25" customHeight="1" outlineLevel="1">
      <c r="A61" s="58"/>
      <c r="B61" s="59"/>
      <c r="C61" s="60" t="s">
        <v>71</v>
      </c>
      <c r="D61" s="62"/>
      <c r="E61" s="61">
        <v>-31500000</v>
      </c>
      <c r="F61" s="63"/>
      <c r="G61" s="64"/>
    </row>
    <row r="62" spans="1:7" ht="32.25" customHeight="1" outlineLevel="2">
      <c r="A62" s="65"/>
      <c r="B62" s="66"/>
      <c r="C62" s="67"/>
      <c r="D62" s="69"/>
      <c r="E62" s="68">
        <v>1000000</v>
      </c>
      <c r="F62" s="139" t="s">
        <v>72</v>
      </c>
      <c r="G62" s="139"/>
    </row>
    <row r="63" spans="1:7" ht="21.75" customHeight="1" outlineLevel="2">
      <c r="A63" s="65"/>
      <c r="B63" s="66"/>
      <c r="C63" s="67"/>
      <c r="D63" s="69"/>
      <c r="E63" s="68">
        <v>-1000000</v>
      </c>
      <c r="F63" s="139" t="s">
        <v>327</v>
      </c>
      <c r="G63" s="139"/>
    </row>
    <row r="64" spans="1:7" ht="21.75" customHeight="1" outlineLevel="2">
      <c r="A64" s="65"/>
      <c r="B64" s="66"/>
      <c r="C64" s="67"/>
      <c r="D64" s="69"/>
      <c r="E64" s="68">
        <v>-30000000</v>
      </c>
      <c r="F64" s="139" t="s">
        <v>328</v>
      </c>
      <c r="G64" s="139"/>
    </row>
    <row r="65" spans="1:7" ht="21.75" customHeight="1" outlineLevel="2">
      <c r="A65" s="65"/>
      <c r="B65" s="66"/>
      <c r="C65" s="67"/>
      <c r="D65" s="69"/>
      <c r="E65" s="68">
        <v>-1500000</v>
      </c>
      <c r="F65" s="139" t="s">
        <v>329</v>
      </c>
      <c r="G65" s="139"/>
    </row>
    <row r="66" spans="1:7" ht="11.25" customHeight="1" outlineLevel="1">
      <c r="A66" s="58"/>
      <c r="B66" s="59"/>
      <c r="C66" s="60" t="s">
        <v>73</v>
      </c>
      <c r="D66" s="62"/>
      <c r="E66" s="61">
        <v>440000</v>
      </c>
      <c r="F66" s="63"/>
      <c r="G66" s="64"/>
    </row>
    <row r="67" spans="1:7" ht="32.25" customHeight="1" outlineLevel="2">
      <c r="A67" s="65"/>
      <c r="B67" s="66"/>
      <c r="C67" s="67"/>
      <c r="D67" s="69"/>
      <c r="E67" s="68">
        <v>440000</v>
      </c>
      <c r="F67" s="139" t="s">
        <v>74</v>
      </c>
      <c r="G67" s="139"/>
    </row>
    <row r="68" spans="1:7" ht="32.25" customHeight="1">
      <c r="A68" s="138" t="s">
        <v>75</v>
      </c>
      <c r="B68" s="138"/>
      <c r="C68" s="138"/>
      <c r="D68" s="54">
        <v>1817100</v>
      </c>
      <c r="E68" s="54">
        <v>30489043</v>
      </c>
      <c r="F68" s="56"/>
      <c r="G68" s="57"/>
    </row>
    <row r="69" spans="1:7" ht="11.25" customHeight="1" outlineLevel="1">
      <c r="A69" s="58"/>
      <c r="B69" s="59"/>
      <c r="C69" s="60" t="s">
        <v>76</v>
      </c>
      <c r="D69" s="61">
        <v>124010173</v>
      </c>
      <c r="E69" s="61">
        <v>24036100</v>
      </c>
      <c r="F69" s="63"/>
      <c r="G69" s="64"/>
    </row>
    <row r="70" spans="1:7" ht="21.75" customHeight="1" outlineLevel="2">
      <c r="A70" s="65"/>
      <c r="B70" s="66"/>
      <c r="C70" s="67"/>
      <c r="D70" s="69"/>
      <c r="E70" s="68">
        <v>17472500</v>
      </c>
      <c r="F70" s="139" t="s">
        <v>330</v>
      </c>
      <c r="G70" s="139"/>
    </row>
    <row r="71" spans="1:7" ht="32.25" customHeight="1" outlineLevel="2">
      <c r="A71" s="65"/>
      <c r="B71" s="66"/>
      <c r="C71" s="67"/>
      <c r="D71" s="68">
        <v>124010173</v>
      </c>
      <c r="E71" s="69"/>
      <c r="F71" s="139" t="s">
        <v>77</v>
      </c>
      <c r="G71" s="139"/>
    </row>
    <row r="72" spans="1:7" ht="32.25" customHeight="1" outlineLevel="2">
      <c r="A72" s="65"/>
      <c r="B72" s="66"/>
      <c r="C72" s="67"/>
      <c r="D72" s="69"/>
      <c r="E72" s="68">
        <v>6563600</v>
      </c>
      <c r="F72" s="139" t="s">
        <v>78</v>
      </c>
      <c r="G72" s="139"/>
    </row>
    <row r="73" spans="1:7" ht="11.25" customHeight="1" outlineLevel="1">
      <c r="A73" s="58"/>
      <c r="B73" s="59"/>
      <c r="C73" s="60" t="s">
        <v>79</v>
      </c>
      <c r="D73" s="61">
        <v>17806927</v>
      </c>
      <c r="E73" s="61">
        <v>-940800</v>
      </c>
      <c r="F73" s="63"/>
      <c r="G73" s="64"/>
    </row>
    <row r="74" spans="1:7" ht="32.25" customHeight="1" outlineLevel="2">
      <c r="A74" s="65"/>
      <c r="B74" s="66"/>
      <c r="C74" s="67"/>
      <c r="D74" s="68">
        <v>1817100</v>
      </c>
      <c r="E74" s="69"/>
      <c r="F74" s="139" t="s">
        <v>80</v>
      </c>
      <c r="G74" s="139"/>
    </row>
    <row r="75" spans="1:7" ht="21.75" customHeight="1" outlineLevel="2">
      <c r="A75" s="65"/>
      <c r="B75" s="66"/>
      <c r="C75" s="67"/>
      <c r="D75" s="69"/>
      <c r="E75" s="68">
        <v>-4069100</v>
      </c>
      <c r="F75" s="139" t="s">
        <v>330</v>
      </c>
      <c r="G75" s="139"/>
    </row>
    <row r="76" spans="1:7" ht="32.25" customHeight="1" outlineLevel="2">
      <c r="A76" s="65"/>
      <c r="B76" s="66"/>
      <c r="C76" s="67"/>
      <c r="D76" s="68">
        <v>15989827</v>
      </c>
      <c r="E76" s="69"/>
      <c r="F76" s="139" t="s">
        <v>77</v>
      </c>
      <c r="G76" s="139"/>
    </row>
    <row r="77" spans="1:7" ht="32.25" customHeight="1" outlineLevel="2">
      <c r="A77" s="65"/>
      <c r="B77" s="66"/>
      <c r="C77" s="67"/>
      <c r="D77" s="69"/>
      <c r="E77" s="68">
        <v>3128300</v>
      </c>
      <c r="F77" s="139" t="s">
        <v>78</v>
      </c>
      <c r="G77" s="139"/>
    </row>
    <row r="78" spans="1:7" ht="11.25" customHeight="1" outlineLevel="1">
      <c r="A78" s="58"/>
      <c r="B78" s="59"/>
      <c r="C78" s="60" t="s">
        <v>331</v>
      </c>
      <c r="D78" s="61">
        <v>937300</v>
      </c>
      <c r="E78" s="61">
        <v>-301100</v>
      </c>
      <c r="F78" s="63"/>
      <c r="G78" s="64"/>
    </row>
    <row r="79" spans="1:7" ht="21.75" customHeight="1" outlineLevel="2">
      <c r="A79" s="65"/>
      <c r="B79" s="66"/>
      <c r="C79" s="67"/>
      <c r="D79" s="68">
        <v>937300</v>
      </c>
      <c r="E79" s="69"/>
      <c r="F79" s="139" t="s">
        <v>332</v>
      </c>
      <c r="G79" s="139"/>
    </row>
    <row r="80" spans="1:7" ht="21.75" customHeight="1" outlineLevel="2">
      <c r="A80" s="65"/>
      <c r="B80" s="66"/>
      <c r="C80" s="67"/>
      <c r="D80" s="69"/>
      <c r="E80" s="68">
        <v>-301100</v>
      </c>
      <c r="F80" s="139" t="s">
        <v>330</v>
      </c>
      <c r="G80" s="139"/>
    </row>
    <row r="81" spans="1:7" ht="11.25" customHeight="1" outlineLevel="1">
      <c r="A81" s="58"/>
      <c r="B81" s="59"/>
      <c r="C81" s="60" t="s">
        <v>333</v>
      </c>
      <c r="D81" s="61">
        <v>2110300</v>
      </c>
      <c r="E81" s="61">
        <v>-2504100</v>
      </c>
      <c r="F81" s="63"/>
      <c r="G81" s="64"/>
    </row>
    <row r="82" spans="1:7" ht="21.75" customHeight="1" outlineLevel="2">
      <c r="A82" s="65"/>
      <c r="B82" s="66"/>
      <c r="C82" s="67"/>
      <c r="D82" s="68">
        <v>2110300</v>
      </c>
      <c r="E82" s="69"/>
      <c r="F82" s="139" t="s">
        <v>332</v>
      </c>
      <c r="G82" s="139"/>
    </row>
    <row r="83" spans="1:7" ht="21.75" customHeight="1" outlineLevel="2">
      <c r="A83" s="65"/>
      <c r="B83" s="66"/>
      <c r="C83" s="67"/>
      <c r="D83" s="69"/>
      <c r="E83" s="68">
        <v>-2504100</v>
      </c>
      <c r="F83" s="139" t="s">
        <v>330</v>
      </c>
      <c r="G83" s="139"/>
    </row>
    <row r="84" spans="1:7" ht="11.25" customHeight="1" outlineLevel="1">
      <c r="A84" s="58"/>
      <c r="B84" s="59"/>
      <c r="C84" s="60" t="s">
        <v>334</v>
      </c>
      <c r="D84" s="61">
        <v>195800</v>
      </c>
      <c r="E84" s="62"/>
      <c r="F84" s="63"/>
      <c r="G84" s="64"/>
    </row>
    <row r="85" spans="1:7" ht="21.75" customHeight="1" outlineLevel="2">
      <c r="A85" s="65"/>
      <c r="B85" s="66"/>
      <c r="C85" s="67"/>
      <c r="D85" s="68">
        <v>195800</v>
      </c>
      <c r="E85" s="69"/>
      <c r="F85" s="139" t="s">
        <v>332</v>
      </c>
      <c r="G85" s="139"/>
    </row>
    <row r="86" spans="1:7" ht="11.25" customHeight="1" outlineLevel="1">
      <c r="A86" s="58"/>
      <c r="B86" s="59"/>
      <c r="C86" s="60" t="s">
        <v>335</v>
      </c>
      <c r="D86" s="62"/>
      <c r="E86" s="61">
        <v>-1590000</v>
      </c>
      <c r="F86" s="63"/>
      <c r="G86" s="64"/>
    </row>
    <row r="87" spans="1:7" ht="21.75" customHeight="1" outlineLevel="2">
      <c r="A87" s="65"/>
      <c r="B87" s="66"/>
      <c r="C87" s="67"/>
      <c r="D87" s="69"/>
      <c r="E87" s="68">
        <v>-1590000</v>
      </c>
      <c r="F87" s="139" t="s">
        <v>330</v>
      </c>
      <c r="G87" s="139"/>
    </row>
    <row r="88" spans="1:7" ht="11.25" customHeight="1" outlineLevel="1">
      <c r="A88" s="58"/>
      <c r="B88" s="59"/>
      <c r="C88" s="60" t="s">
        <v>81</v>
      </c>
      <c r="D88" s="61">
        <v>993400</v>
      </c>
      <c r="E88" s="61">
        <v>5452800</v>
      </c>
      <c r="F88" s="63"/>
      <c r="G88" s="64"/>
    </row>
    <row r="89" spans="1:7" ht="21.75" customHeight="1" outlineLevel="2">
      <c r="A89" s="65"/>
      <c r="B89" s="66"/>
      <c r="C89" s="67"/>
      <c r="D89" s="68">
        <v>993400</v>
      </c>
      <c r="E89" s="69"/>
      <c r="F89" s="139" t="s">
        <v>332</v>
      </c>
      <c r="G89" s="139"/>
    </row>
    <row r="90" spans="1:7" ht="21.75" customHeight="1" outlineLevel="2">
      <c r="A90" s="65"/>
      <c r="B90" s="66"/>
      <c r="C90" s="67"/>
      <c r="D90" s="69"/>
      <c r="E90" s="68">
        <v>-58200</v>
      </c>
      <c r="F90" s="139" t="s">
        <v>330</v>
      </c>
      <c r="G90" s="139"/>
    </row>
    <row r="91" spans="1:7" ht="32.25" customHeight="1" outlineLevel="2">
      <c r="A91" s="65"/>
      <c r="B91" s="66"/>
      <c r="C91" s="67"/>
      <c r="D91" s="69"/>
      <c r="E91" s="68">
        <v>5511000</v>
      </c>
      <c r="F91" s="139" t="s">
        <v>78</v>
      </c>
      <c r="G91" s="139"/>
    </row>
    <row r="92" spans="1:7" ht="11.25" customHeight="1" outlineLevel="1">
      <c r="A92" s="58"/>
      <c r="B92" s="59"/>
      <c r="C92" s="60" t="s">
        <v>336</v>
      </c>
      <c r="D92" s="61">
        <v>-5052600</v>
      </c>
      <c r="E92" s="62"/>
      <c r="F92" s="63"/>
      <c r="G92" s="64"/>
    </row>
    <row r="93" spans="1:7" ht="21.75" customHeight="1" outlineLevel="2">
      <c r="A93" s="65"/>
      <c r="B93" s="66"/>
      <c r="C93" s="67"/>
      <c r="D93" s="68">
        <v>-5052600</v>
      </c>
      <c r="E93" s="69"/>
      <c r="F93" s="139" t="s">
        <v>332</v>
      </c>
      <c r="G93" s="139"/>
    </row>
    <row r="94" spans="1:7" ht="11.25" customHeight="1" outlineLevel="1">
      <c r="A94" s="58"/>
      <c r="B94" s="59"/>
      <c r="C94" s="60" t="s">
        <v>82</v>
      </c>
      <c r="D94" s="62"/>
      <c r="E94" s="61">
        <v>251700</v>
      </c>
      <c r="F94" s="63"/>
      <c r="G94" s="64"/>
    </row>
    <row r="95" spans="1:7" ht="32.25" customHeight="1" outlineLevel="2">
      <c r="A95" s="65"/>
      <c r="B95" s="66"/>
      <c r="C95" s="67"/>
      <c r="D95" s="69"/>
      <c r="E95" s="68">
        <v>251700</v>
      </c>
      <c r="F95" s="139" t="s">
        <v>78</v>
      </c>
      <c r="G95" s="139"/>
    </row>
    <row r="96" spans="1:7" ht="11.25" customHeight="1" outlineLevel="1">
      <c r="A96" s="58"/>
      <c r="B96" s="59"/>
      <c r="C96" s="60" t="s">
        <v>83</v>
      </c>
      <c r="D96" s="61">
        <v>-140000000</v>
      </c>
      <c r="E96" s="62"/>
      <c r="F96" s="63"/>
      <c r="G96" s="64"/>
    </row>
    <row r="97" spans="1:7" ht="32.25" customHeight="1" outlineLevel="2">
      <c r="A97" s="65"/>
      <c r="B97" s="66"/>
      <c r="C97" s="67"/>
      <c r="D97" s="68">
        <v>-140000000</v>
      </c>
      <c r="E97" s="69"/>
      <c r="F97" s="139" t="s">
        <v>77</v>
      </c>
      <c r="G97" s="139"/>
    </row>
    <row r="98" spans="1:7" ht="11.25" customHeight="1" outlineLevel="1">
      <c r="A98" s="58"/>
      <c r="B98" s="59"/>
      <c r="C98" s="60" t="s">
        <v>337</v>
      </c>
      <c r="D98" s="61">
        <v>815800</v>
      </c>
      <c r="E98" s="62"/>
      <c r="F98" s="63"/>
      <c r="G98" s="64"/>
    </row>
    <row r="99" spans="1:7" ht="21.75" customHeight="1" outlineLevel="2">
      <c r="A99" s="65"/>
      <c r="B99" s="66"/>
      <c r="C99" s="67"/>
      <c r="D99" s="68">
        <v>815800</v>
      </c>
      <c r="E99" s="69"/>
      <c r="F99" s="139" t="s">
        <v>332</v>
      </c>
      <c r="G99" s="139"/>
    </row>
    <row r="100" spans="1:7" ht="11.25" customHeight="1" outlineLevel="1">
      <c r="A100" s="58"/>
      <c r="B100" s="59"/>
      <c r="C100" s="60" t="s">
        <v>84</v>
      </c>
      <c r="D100" s="62"/>
      <c r="E100" s="61">
        <v>96286700</v>
      </c>
      <c r="F100" s="63"/>
      <c r="G100" s="64"/>
    </row>
    <row r="101" spans="1:7" ht="53.25" customHeight="1" outlineLevel="2">
      <c r="A101" s="65"/>
      <c r="B101" s="66"/>
      <c r="C101" s="67"/>
      <c r="D101" s="69"/>
      <c r="E101" s="68">
        <v>11741300</v>
      </c>
      <c r="F101" s="139" t="s">
        <v>85</v>
      </c>
      <c r="G101" s="139"/>
    </row>
    <row r="102" spans="1:7" ht="32.25" customHeight="1" outlineLevel="2">
      <c r="A102" s="65"/>
      <c r="B102" s="66"/>
      <c r="C102" s="67"/>
      <c r="D102" s="69"/>
      <c r="E102" s="68">
        <v>84545400</v>
      </c>
      <c r="F102" s="139" t="s">
        <v>78</v>
      </c>
      <c r="G102" s="139"/>
    </row>
    <row r="103" spans="1:7" ht="11.25" customHeight="1" outlineLevel="1">
      <c r="A103" s="58"/>
      <c r="B103" s="59"/>
      <c r="C103" s="60" t="s">
        <v>86</v>
      </c>
      <c r="D103" s="62"/>
      <c r="E103" s="61">
        <v>-108950000</v>
      </c>
      <c r="F103" s="63"/>
      <c r="G103" s="64"/>
    </row>
    <row r="104" spans="1:7" ht="32.25" customHeight="1" outlineLevel="2">
      <c r="A104" s="65"/>
      <c r="B104" s="66"/>
      <c r="C104" s="67"/>
      <c r="D104" s="69"/>
      <c r="E104" s="68">
        <v>-7000000</v>
      </c>
      <c r="F104" s="139" t="s">
        <v>338</v>
      </c>
      <c r="G104" s="139"/>
    </row>
    <row r="105" spans="1:7" ht="21.75" customHeight="1" outlineLevel="2">
      <c r="A105" s="65"/>
      <c r="B105" s="66"/>
      <c r="C105" s="67"/>
      <c r="D105" s="69"/>
      <c r="E105" s="68">
        <v>-1950000</v>
      </c>
      <c r="F105" s="139" t="s">
        <v>339</v>
      </c>
      <c r="G105" s="139"/>
    </row>
    <row r="106" spans="1:7" ht="42.75" customHeight="1" outlineLevel="2">
      <c r="A106" s="65"/>
      <c r="B106" s="66"/>
      <c r="C106" s="67"/>
      <c r="D106" s="69"/>
      <c r="E106" s="68">
        <v>-100000000</v>
      </c>
      <c r="F106" s="139" t="s">
        <v>87</v>
      </c>
      <c r="G106" s="139"/>
    </row>
    <row r="107" spans="1:7" ht="11.25" customHeight="1" outlineLevel="1">
      <c r="A107" s="58"/>
      <c r="B107" s="59"/>
      <c r="C107" s="60" t="s">
        <v>88</v>
      </c>
      <c r="D107" s="62"/>
      <c r="E107" s="61">
        <v>18747743</v>
      </c>
      <c r="F107" s="63"/>
      <c r="G107" s="64"/>
    </row>
    <row r="108" spans="1:7" ht="53.25" customHeight="1" outlineLevel="2">
      <c r="A108" s="65"/>
      <c r="B108" s="66"/>
      <c r="C108" s="67"/>
      <c r="D108" s="69"/>
      <c r="E108" s="68">
        <v>7799743</v>
      </c>
      <c r="F108" s="139" t="s">
        <v>89</v>
      </c>
      <c r="G108" s="139"/>
    </row>
    <row r="109" spans="1:7" ht="53.25" customHeight="1" outlineLevel="2">
      <c r="A109" s="65"/>
      <c r="B109" s="66"/>
      <c r="C109" s="67"/>
      <c r="D109" s="69"/>
      <c r="E109" s="68">
        <v>1130000</v>
      </c>
      <c r="F109" s="139" t="s">
        <v>90</v>
      </c>
      <c r="G109" s="139"/>
    </row>
    <row r="110" spans="1:7" ht="42.75" customHeight="1" outlineLevel="2">
      <c r="A110" s="65"/>
      <c r="B110" s="66"/>
      <c r="C110" s="67"/>
      <c r="D110" s="69"/>
      <c r="E110" s="68">
        <v>2370000</v>
      </c>
      <c r="F110" s="139" t="s">
        <v>91</v>
      </c>
      <c r="G110" s="139"/>
    </row>
    <row r="111" spans="1:7" ht="42.75" customHeight="1" outlineLevel="2">
      <c r="A111" s="65"/>
      <c r="B111" s="66"/>
      <c r="C111" s="67"/>
      <c r="D111" s="69"/>
      <c r="E111" s="68">
        <v>7448000</v>
      </c>
      <c r="F111" s="139" t="s">
        <v>92</v>
      </c>
      <c r="G111" s="139"/>
    </row>
    <row r="112" spans="1:7" ht="32.25" customHeight="1">
      <c r="A112" s="138" t="s">
        <v>93</v>
      </c>
      <c r="B112" s="138"/>
      <c r="C112" s="138"/>
      <c r="D112" s="54">
        <v>-199017778</v>
      </c>
      <c r="E112" s="55"/>
      <c r="F112" s="56"/>
      <c r="G112" s="57"/>
    </row>
    <row r="113" spans="1:7" ht="11.25" customHeight="1" outlineLevel="1">
      <c r="A113" s="58"/>
      <c r="B113" s="59"/>
      <c r="C113" s="60" t="s">
        <v>340</v>
      </c>
      <c r="D113" s="61">
        <v>982222</v>
      </c>
      <c r="E113" s="62"/>
      <c r="F113" s="63"/>
      <c r="G113" s="64"/>
    </row>
    <row r="114" spans="1:7" ht="11.25" customHeight="1" outlineLevel="2">
      <c r="A114" s="65"/>
      <c r="B114" s="66"/>
      <c r="C114" s="67"/>
      <c r="D114" s="68">
        <v>982222</v>
      </c>
      <c r="E114" s="69"/>
      <c r="F114" s="70"/>
      <c r="G114" s="71"/>
    </row>
    <row r="115" spans="1:7" ht="11.25" customHeight="1" outlineLevel="1">
      <c r="A115" s="58"/>
      <c r="B115" s="59"/>
      <c r="C115" s="60" t="s">
        <v>94</v>
      </c>
      <c r="D115" s="61">
        <v>-200000000</v>
      </c>
      <c r="E115" s="62"/>
      <c r="F115" s="63"/>
      <c r="G115" s="64"/>
    </row>
    <row r="116" spans="1:7" ht="21.75" customHeight="1" outlineLevel="2">
      <c r="A116" s="65"/>
      <c r="B116" s="66"/>
      <c r="C116" s="67"/>
      <c r="D116" s="68">
        <v>-200000000</v>
      </c>
      <c r="E116" s="69"/>
      <c r="F116" s="139" t="s">
        <v>95</v>
      </c>
      <c r="G116" s="139"/>
    </row>
    <row r="117" spans="1:7" ht="32.25" customHeight="1">
      <c r="A117" s="138" t="s">
        <v>96</v>
      </c>
      <c r="B117" s="138"/>
      <c r="C117" s="138"/>
      <c r="D117" s="55"/>
      <c r="E117" s="54">
        <v>-84204000</v>
      </c>
      <c r="F117" s="56"/>
      <c r="G117" s="57"/>
    </row>
    <row r="118" spans="1:7" ht="11.25" customHeight="1" outlineLevel="1">
      <c r="A118" s="58"/>
      <c r="B118" s="59"/>
      <c r="C118" s="60" t="s">
        <v>97</v>
      </c>
      <c r="D118" s="62"/>
      <c r="E118" s="61">
        <v>2800000</v>
      </c>
      <c r="F118" s="63"/>
      <c r="G118" s="64"/>
    </row>
    <row r="119" spans="1:7" ht="21.75" customHeight="1" outlineLevel="2">
      <c r="A119" s="65"/>
      <c r="B119" s="66"/>
      <c r="C119" s="67"/>
      <c r="D119" s="69"/>
      <c r="E119" s="68">
        <v>2800000</v>
      </c>
      <c r="F119" s="139" t="s">
        <v>98</v>
      </c>
      <c r="G119" s="139"/>
    </row>
    <row r="120" spans="1:7" ht="11.25" customHeight="1" outlineLevel="1">
      <c r="A120" s="58"/>
      <c r="B120" s="59"/>
      <c r="C120" s="60" t="s">
        <v>341</v>
      </c>
      <c r="D120" s="62"/>
      <c r="E120" s="61">
        <v>-70000000</v>
      </c>
      <c r="F120" s="63"/>
      <c r="G120" s="64"/>
    </row>
    <row r="121" spans="1:7" ht="21.75" customHeight="1" outlineLevel="2">
      <c r="A121" s="65"/>
      <c r="B121" s="66"/>
      <c r="C121" s="67"/>
      <c r="D121" s="69"/>
      <c r="E121" s="68">
        <v>-70000000</v>
      </c>
      <c r="F121" s="139" t="s">
        <v>342</v>
      </c>
      <c r="G121" s="139"/>
    </row>
    <row r="122" spans="1:7" ht="11.25" customHeight="1" outlineLevel="1">
      <c r="A122" s="58"/>
      <c r="B122" s="59"/>
      <c r="C122" s="60" t="s">
        <v>99</v>
      </c>
      <c r="D122" s="62"/>
      <c r="E122" s="61">
        <v>-17004000</v>
      </c>
      <c r="F122" s="63"/>
      <c r="G122" s="64"/>
    </row>
    <row r="123" spans="1:7" ht="21.75" customHeight="1" outlineLevel="2">
      <c r="A123" s="65"/>
      <c r="B123" s="66"/>
      <c r="C123" s="67"/>
      <c r="D123" s="69"/>
      <c r="E123" s="68">
        <v>-17004000</v>
      </c>
      <c r="F123" s="139" t="s">
        <v>100</v>
      </c>
      <c r="G123" s="139"/>
    </row>
    <row r="124" spans="1:7" ht="32.25" customHeight="1">
      <c r="A124" s="138" t="s">
        <v>101</v>
      </c>
      <c r="B124" s="138"/>
      <c r="C124" s="138"/>
      <c r="D124" s="54">
        <v>269437</v>
      </c>
      <c r="E124" s="54">
        <v>500000</v>
      </c>
      <c r="F124" s="56"/>
      <c r="G124" s="57"/>
    </row>
    <row r="125" spans="1:7" ht="11.25" customHeight="1" outlineLevel="1">
      <c r="A125" s="58"/>
      <c r="B125" s="59"/>
      <c r="C125" s="60" t="s">
        <v>343</v>
      </c>
      <c r="D125" s="61">
        <v>269437</v>
      </c>
      <c r="E125" s="62"/>
      <c r="F125" s="63"/>
      <c r="G125" s="64"/>
    </row>
    <row r="126" spans="1:7" ht="11.25" customHeight="1" outlineLevel="2">
      <c r="A126" s="65"/>
      <c r="B126" s="66"/>
      <c r="C126" s="67"/>
      <c r="D126" s="68">
        <v>269437</v>
      </c>
      <c r="E126" s="69"/>
      <c r="F126" s="70"/>
      <c r="G126" s="71"/>
    </row>
    <row r="127" spans="1:7" ht="11.25" customHeight="1" hidden="1" outlineLevel="1">
      <c r="A127" s="58"/>
      <c r="B127" s="59"/>
      <c r="C127" s="60" t="s">
        <v>344</v>
      </c>
      <c r="D127" s="62"/>
      <c r="E127" s="62"/>
      <c r="F127" s="63"/>
      <c r="G127" s="64"/>
    </row>
    <row r="128" spans="1:7" ht="11.25" customHeight="1" hidden="1" outlineLevel="2">
      <c r="A128" s="65"/>
      <c r="B128" s="66"/>
      <c r="C128" s="67"/>
      <c r="D128" s="69"/>
      <c r="E128" s="68">
        <v>-162900</v>
      </c>
      <c r="F128" s="139" t="s">
        <v>345</v>
      </c>
      <c r="G128" s="139"/>
    </row>
    <row r="129" spans="1:7" ht="11.25" customHeight="1" hidden="1" outlineLevel="2">
      <c r="A129" s="65"/>
      <c r="B129" s="66"/>
      <c r="C129" s="67"/>
      <c r="D129" s="69"/>
      <c r="E129" s="68">
        <v>162900</v>
      </c>
      <c r="F129" s="139" t="s">
        <v>346</v>
      </c>
      <c r="G129" s="139"/>
    </row>
    <row r="130" spans="1:7" ht="11.25" customHeight="1" outlineLevel="1">
      <c r="A130" s="58"/>
      <c r="B130" s="59"/>
      <c r="C130" s="60" t="s">
        <v>102</v>
      </c>
      <c r="D130" s="62"/>
      <c r="E130" s="61">
        <v>500000</v>
      </c>
      <c r="F130" s="63"/>
      <c r="G130" s="64"/>
    </row>
    <row r="131" spans="1:7" ht="42.75" customHeight="1" outlineLevel="2">
      <c r="A131" s="65"/>
      <c r="B131" s="66"/>
      <c r="C131" s="67"/>
      <c r="D131" s="69"/>
      <c r="E131" s="68">
        <v>100000</v>
      </c>
      <c r="F131" s="139" t="s">
        <v>103</v>
      </c>
      <c r="G131" s="139"/>
    </row>
    <row r="132" spans="1:7" ht="32.25" customHeight="1" outlineLevel="2">
      <c r="A132" s="65"/>
      <c r="B132" s="66"/>
      <c r="C132" s="67"/>
      <c r="D132" s="69"/>
      <c r="E132" s="68">
        <v>200000</v>
      </c>
      <c r="F132" s="139" t="s">
        <v>104</v>
      </c>
      <c r="G132" s="139"/>
    </row>
    <row r="133" spans="1:7" ht="32.25" customHeight="1" outlineLevel="2">
      <c r="A133" s="65"/>
      <c r="B133" s="66"/>
      <c r="C133" s="67"/>
      <c r="D133" s="69"/>
      <c r="E133" s="68">
        <v>100000</v>
      </c>
      <c r="F133" s="139" t="s">
        <v>105</v>
      </c>
      <c r="G133" s="139"/>
    </row>
    <row r="134" spans="1:7" ht="21.75" customHeight="1" outlineLevel="2">
      <c r="A134" s="65"/>
      <c r="B134" s="66"/>
      <c r="C134" s="67"/>
      <c r="D134" s="69"/>
      <c r="E134" s="68">
        <v>100000</v>
      </c>
      <c r="F134" s="139" t="s">
        <v>106</v>
      </c>
      <c r="G134" s="139"/>
    </row>
    <row r="135" spans="1:7" ht="53.25" customHeight="1">
      <c r="A135" s="138" t="s">
        <v>107</v>
      </c>
      <c r="B135" s="138"/>
      <c r="C135" s="138"/>
      <c r="D135" s="54">
        <v>779019</v>
      </c>
      <c r="E135" s="54">
        <v>1653576668</v>
      </c>
      <c r="F135" s="56"/>
      <c r="G135" s="57"/>
    </row>
    <row r="136" spans="1:7" ht="11.25" customHeight="1" outlineLevel="1">
      <c r="A136" s="58"/>
      <c r="B136" s="59"/>
      <c r="C136" s="60" t="s">
        <v>347</v>
      </c>
      <c r="D136" s="61">
        <v>779019</v>
      </c>
      <c r="E136" s="62"/>
      <c r="F136" s="63"/>
      <c r="G136" s="64"/>
    </row>
    <row r="137" spans="1:7" ht="11.25" customHeight="1" outlineLevel="2">
      <c r="A137" s="65"/>
      <c r="B137" s="66"/>
      <c r="C137" s="67"/>
      <c r="D137" s="68">
        <v>779019</v>
      </c>
      <c r="E137" s="69"/>
      <c r="F137" s="70"/>
      <c r="G137" s="71"/>
    </row>
    <row r="138" spans="1:7" ht="11.25" customHeight="1" outlineLevel="1">
      <c r="A138" s="58"/>
      <c r="B138" s="59"/>
      <c r="C138" s="60" t="s">
        <v>348</v>
      </c>
      <c r="D138" s="62"/>
      <c r="E138" s="61">
        <v>30000000</v>
      </c>
      <c r="F138" s="63"/>
      <c r="G138" s="64"/>
    </row>
    <row r="139" spans="1:7" ht="21.75" customHeight="1" outlineLevel="2">
      <c r="A139" s="65"/>
      <c r="B139" s="66"/>
      <c r="C139" s="67"/>
      <c r="D139" s="69"/>
      <c r="E139" s="68">
        <v>30000000</v>
      </c>
      <c r="F139" s="139" t="s">
        <v>349</v>
      </c>
      <c r="G139" s="139"/>
    </row>
    <row r="140" spans="1:7" ht="11.25" customHeight="1" outlineLevel="1">
      <c r="A140" s="58"/>
      <c r="B140" s="59"/>
      <c r="C140" s="60" t="s">
        <v>108</v>
      </c>
      <c r="D140" s="62"/>
      <c r="E140" s="61">
        <v>1000000</v>
      </c>
      <c r="F140" s="63"/>
      <c r="G140" s="64"/>
    </row>
    <row r="141" spans="1:7" ht="63.75" customHeight="1" outlineLevel="2">
      <c r="A141" s="65"/>
      <c r="B141" s="66"/>
      <c r="C141" s="67"/>
      <c r="D141" s="69"/>
      <c r="E141" s="68">
        <v>1000000</v>
      </c>
      <c r="F141" s="139" t="s">
        <v>109</v>
      </c>
      <c r="G141" s="139"/>
    </row>
    <row r="142" spans="1:7" ht="11.25" customHeight="1" outlineLevel="1">
      <c r="A142" s="58"/>
      <c r="B142" s="59"/>
      <c r="C142" s="60" t="s">
        <v>110</v>
      </c>
      <c r="D142" s="62"/>
      <c r="E142" s="61">
        <v>1622576668</v>
      </c>
      <c r="F142" s="63"/>
      <c r="G142" s="64"/>
    </row>
    <row r="143" spans="1:7" ht="11.25" customHeight="1" outlineLevel="2">
      <c r="A143" s="65"/>
      <c r="B143" s="66"/>
      <c r="C143" s="67"/>
      <c r="D143" s="69"/>
      <c r="E143" s="68">
        <v>1622576668</v>
      </c>
      <c r="F143" s="139" t="s">
        <v>111</v>
      </c>
      <c r="G143" s="139"/>
    </row>
    <row r="144" spans="1:7" ht="42.75" customHeight="1">
      <c r="A144" s="138" t="s">
        <v>112</v>
      </c>
      <c r="B144" s="138"/>
      <c r="C144" s="138"/>
      <c r="D144" s="55"/>
      <c r="E144" s="54">
        <v>100000000</v>
      </c>
      <c r="F144" s="56"/>
      <c r="G144" s="57"/>
    </row>
    <row r="145" spans="1:7" ht="11.25" customHeight="1" outlineLevel="1">
      <c r="A145" s="58"/>
      <c r="B145" s="59"/>
      <c r="C145" s="60" t="s">
        <v>113</v>
      </c>
      <c r="D145" s="62"/>
      <c r="E145" s="61">
        <v>-159000000</v>
      </c>
      <c r="F145" s="63"/>
      <c r="G145" s="64"/>
    </row>
    <row r="146" spans="1:7" ht="42.75" customHeight="1" outlineLevel="2">
      <c r="A146" s="65"/>
      <c r="B146" s="66"/>
      <c r="C146" s="67"/>
      <c r="D146" s="69"/>
      <c r="E146" s="68">
        <v>-3500000</v>
      </c>
      <c r="F146" s="139" t="s">
        <v>350</v>
      </c>
      <c r="G146" s="139"/>
    </row>
    <row r="147" spans="1:7" ht="21.75" customHeight="1" outlineLevel="2">
      <c r="A147" s="65"/>
      <c r="B147" s="66"/>
      <c r="C147" s="67"/>
      <c r="D147" s="69"/>
      <c r="E147" s="68">
        <v>-29095100</v>
      </c>
      <c r="F147" s="139" t="s">
        <v>114</v>
      </c>
      <c r="G147" s="139"/>
    </row>
    <row r="148" spans="1:7" ht="42.75" customHeight="1" outlineLevel="2">
      <c r="A148" s="65"/>
      <c r="B148" s="66"/>
      <c r="C148" s="67"/>
      <c r="D148" s="69"/>
      <c r="E148" s="68">
        <v>-29500000</v>
      </c>
      <c r="F148" s="139" t="s">
        <v>115</v>
      </c>
      <c r="G148" s="139"/>
    </row>
    <row r="149" spans="1:7" ht="21.75" customHeight="1" outlineLevel="2">
      <c r="A149" s="65"/>
      <c r="B149" s="66"/>
      <c r="C149" s="67"/>
      <c r="D149" s="69"/>
      <c r="E149" s="68">
        <v>-96904900</v>
      </c>
      <c r="F149" s="139" t="s">
        <v>351</v>
      </c>
      <c r="G149" s="139"/>
    </row>
    <row r="150" spans="1:7" ht="11.25" customHeight="1" outlineLevel="1">
      <c r="A150" s="58"/>
      <c r="B150" s="59"/>
      <c r="C150" s="60" t="s">
        <v>116</v>
      </c>
      <c r="D150" s="62"/>
      <c r="E150" s="61">
        <v>296630900</v>
      </c>
      <c r="F150" s="63"/>
      <c r="G150" s="64"/>
    </row>
    <row r="151" spans="1:7" ht="11.25" customHeight="1" outlineLevel="2">
      <c r="A151" s="65"/>
      <c r="B151" s="66"/>
      <c r="C151" s="67"/>
      <c r="D151" s="69"/>
      <c r="E151" s="68">
        <v>238790688</v>
      </c>
      <c r="F151" s="139" t="s">
        <v>352</v>
      </c>
      <c r="G151" s="139"/>
    </row>
    <row r="152" spans="1:7" ht="32.25" customHeight="1" outlineLevel="2">
      <c r="A152" s="65"/>
      <c r="B152" s="66"/>
      <c r="C152" s="67"/>
      <c r="D152" s="69"/>
      <c r="E152" s="68">
        <v>58595100</v>
      </c>
      <c r="F152" s="139" t="s">
        <v>117</v>
      </c>
      <c r="G152" s="139"/>
    </row>
    <row r="153" spans="1:7" ht="21.75" customHeight="1" outlineLevel="2">
      <c r="A153" s="65"/>
      <c r="B153" s="66"/>
      <c r="C153" s="67"/>
      <c r="D153" s="69"/>
      <c r="E153" s="68">
        <v>-754888</v>
      </c>
      <c r="F153" s="139" t="s">
        <v>353</v>
      </c>
      <c r="G153" s="139"/>
    </row>
    <row r="154" spans="1:7" ht="11.25" customHeight="1" outlineLevel="1">
      <c r="A154" s="58"/>
      <c r="B154" s="59"/>
      <c r="C154" s="60" t="s">
        <v>354</v>
      </c>
      <c r="D154" s="62"/>
      <c r="E154" s="61">
        <v>-37630900</v>
      </c>
      <c r="F154" s="63"/>
      <c r="G154" s="64"/>
    </row>
    <row r="155" spans="1:7" ht="21.75" customHeight="1" outlineLevel="2">
      <c r="A155" s="65"/>
      <c r="B155" s="66"/>
      <c r="C155" s="67"/>
      <c r="D155" s="69"/>
      <c r="E155" s="68">
        <v>-37630900</v>
      </c>
      <c r="F155" s="139" t="s">
        <v>355</v>
      </c>
      <c r="G155" s="139"/>
    </row>
    <row r="156" spans="1:7" ht="42.75" customHeight="1">
      <c r="A156" s="138" t="s">
        <v>118</v>
      </c>
      <c r="B156" s="138"/>
      <c r="C156" s="138"/>
      <c r="D156" s="54">
        <v>633800000</v>
      </c>
      <c r="E156" s="54">
        <v>-369014898</v>
      </c>
      <c r="F156" s="56"/>
      <c r="G156" s="57"/>
    </row>
    <row r="157" spans="1:7" ht="11.25" customHeight="1" outlineLevel="1">
      <c r="A157" s="58"/>
      <c r="B157" s="59"/>
      <c r="C157" s="60" t="s">
        <v>119</v>
      </c>
      <c r="D157" s="62"/>
      <c r="E157" s="61">
        <v>-22800000</v>
      </c>
      <c r="F157" s="63"/>
      <c r="G157" s="64"/>
    </row>
    <row r="158" spans="1:7" ht="42.75" customHeight="1" outlineLevel="2">
      <c r="A158" s="65"/>
      <c r="B158" s="66"/>
      <c r="C158" s="67"/>
      <c r="D158" s="69"/>
      <c r="E158" s="68">
        <v>-2900000</v>
      </c>
      <c r="F158" s="139" t="s">
        <v>120</v>
      </c>
      <c r="G158" s="139"/>
    </row>
    <row r="159" spans="1:7" ht="21.75" customHeight="1" outlineLevel="2">
      <c r="A159" s="65"/>
      <c r="B159" s="66"/>
      <c r="C159" s="67"/>
      <c r="D159" s="69"/>
      <c r="E159" s="68">
        <v>-19900000</v>
      </c>
      <c r="F159" s="139" t="s">
        <v>121</v>
      </c>
      <c r="G159" s="139"/>
    </row>
    <row r="160" spans="1:7" ht="11.25" customHeight="1" outlineLevel="1">
      <c r="A160" s="58"/>
      <c r="B160" s="59"/>
      <c r="C160" s="60" t="s">
        <v>122</v>
      </c>
      <c r="D160" s="62"/>
      <c r="E160" s="61">
        <v>24500000</v>
      </c>
      <c r="F160" s="63"/>
      <c r="G160" s="64"/>
    </row>
    <row r="161" spans="1:7" ht="42.75" customHeight="1" outlineLevel="2">
      <c r="A161" s="65"/>
      <c r="B161" s="66"/>
      <c r="C161" s="67"/>
      <c r="D161" s="69"/>
      <c r="E161" s="68">
        <v>20000000</v>
      </c>
      <c r="F161" s="139" t="s">
        <v>123</v>
      </c>
      <c r="G161" s="139"/>
    </row>
    <row r="162" spans="1:7" ht="53.25" customHeight="1" outlineLevel="2">
      <c r="A162" s="65"/>
      <c r="B162" s="66"/>
      <c r="C162" s="67"/>
      <c r="D162" s="69"/>
      <c r="E162" s="68">
        <v>4500000</v>
      </c>
      <c r="F162" s="139" t="s">
        <v>124</v>
      </c>
      <c r="G162" s="139"/>
    </row>
    <row r="163" spans="1:7" ht="11.25" customHeight="1" outlineLevel="1">
      <c r="A163" s="58"/>
      <c r="B163" s="59"/>
      <c r="C163" s="60" t="s">
        <v>125</v>
      </c>
      <c r="D163" s="61">
        <v>79000000</v>
      </c>
      <c r="E163" s="62"/>
      <c r="F163" s="63"/>
      <c r="G163" s="64"/>
    </row>
    <row r="164" spans="1:7" ht="11.25" customHeight="1" outlineLevel="2">
      <c r="A164" s="65"/>
      <c r="B164" s="66"/>
      <c r="C164" s="67"/>
      <c r="D164" s="68">
        <v>79000000</v>
      </c>
      <c r="E164" s="69"/>
      <c r="F164" s="139" t="s">
        <v>126</v>
      </c>
      <c r="G164" s="139"/>
    </row>
    <row r="165" spans="1:7" ht="11.25" customHeight="1" outlineLevel="1">
      <c r="A165" s="58"/>
      <c r="B165" s="59"/>
      <c r="C165" s="60" t="s">
        <v>127</v>
      </c>
      <c r="D165" s="62"/>
      <c r="E165" s="61">
        <v>-386859400</v>
      </c>
      <c r="F165" s="63"/>
      <c r="G165" s="64"/>
    </row>
    <row r="166" spans="1:7" ht="42.75" customHeight="1" outlineLevel="2">
      <c r="A166" s="65"/>
      <c r="B166" s="66"/>
      <c r="C166" s="67"/>
      <c r="D166" s="69"/>
      <c r="E166" s="68">
        <v>-300000</v>
      </c>
      <c r="F166" s="139" t="s">
        <v>128</v>
      </c>
      <c r="G166" s="139"/>
    </row>
    <row r="167" spans="1:7" ht="32.25" customHeight="1" outlineLevel="2">
      <c r="A167" s="65"/>
      <c r="B167" s="66"/>
      <c r="C167" s="67"/>
      <c r="D167" s="69"/>
      <c r="E167" s="68">
        <v>-385170700</v>
      </c>
      <c r="F167" s="139" t="s">
        <v>129</v>
      </c>
      <c r="G167" s="139"/>
    </row>
    <row r="168" spans="1:7" ht="21.75" customHeight="1" outlineLevel="2">
      <c r="A168" s="65"/>
      <c r="B168" s="66"/>
      <c r="C168" s="67"/>
      <c r="D168" s="69"/>
      <c r="E168" s="68">
        <v>-1388700</v>
      </c>
      <c r="F168" s="139" t="s">
        <v>130</v>
      </c>
      <c r="G168" s="139"/>
    </row>
    <row r="169" spans="1:7" ht="11.25" customHeight="1" outlineLevel="1">
      <c r="A169" s="58"/>
      <c r="B169" s="59"/>
      <c r="C169" s="60" t="s">
        <v>131</v>
      </c>
      <c r="D169" s="61">
        <v>121000000</v>
      </c>
      <c r="E169" s="62"/>
      <c r="F169" s="63"/>
      <c r="G169" s="64"/>
    </row>
    <row r="170" spans="1:7" ht="21.75" customHeight="1" outlineLevel="2">
      <c r="A170" s="65"/>
      <c r="B170" s="66"/>
      <c r="C170" s="67"/>
      <c r="D170" s="68">
        <v>121000000</v>
      </c>
      <c r="E170" s="69"/>
      <c r="F170" s="139" t="s">
        <v>132</v>
      </c>
      <c r="G170" s="139"/>
    </row>
    <row r="171" spans="1:7" ht="11.25" customHeight="1" outlineLevel="1">
      <c r="A171" s="58"/>
      <c r="B171" s="59"/>
      <c r="C171" s="60" t="s">
        <v>133</v>
      </c>
      <c r="D171" s="62"/>
      <c r="E171" s="61">
        <v>-537282200</v>
      </c>
      <c r="F171" s="63"/>
      <c r="G171" s="64"/>
    </row>
    <row r="172" spans="1:7" ht="32.25" customHeight="1" outlineLevel="2">
      <c r="A172" s="65"/>
      <c r="B172" s="66"/>
      <c r="C172" s="67"/>
      <c r="D172" s="69"/>
      <c r="E172" s="68">
        <v>-29950000</v>
      </c>
      <c r="F172" s="139" t="s">
        <v>134</v>
      </c>
      <c r="G172" s="139"/>
    </row>
    <row r="173" spans="1:7" ht="32.25" customHeight="1" outlineLevel="2">
      <c r="A173" s="65"/>
      <c r="B173" s="66"/>
      <c r="C173" s="67"/>
      <c r="D173" s="69"/>
      <c r="E173" s="68">
        <v>-494889400</v>
      </c>
      <c r="F173" s="139" t="s">
        <v>135</v>
      </c>
      <c r="G173" s="139"/>
    </row>
    <row r="174" spans="1:7" ht="53.25" customHeight="1" outlineLevel="2">
      <c r="A174" s="65"/>
      <c r="B174" s="66"/>
      <c r="C174" s="67"/>
      <c r="D174" s="69"/>
      <c r="E174" s="68">
        <v>-547500</v>
      </c>
      <c r="F174" s="139" t="s">
        <v>136</v>
      </c>
      <c r="G174" s="139"/>
    </row>
    <row r="175" spans="1:7" ht="42.75" customHeight="1" outlineLevel="2">
      <c r="A175" s="65"/>
      <c r="B175" s="66"/>
      <c r="C175" s="67"/>
      <c r="D175" s="69"/>
      <c r="E175" s="68">
        <v>-11895300</v>
      </c>
      <c r="F175" s="139" t="s">
        <v>137</v>
      </c>
      <c r="G175" s="139"/>
    </row>
    <row r="176" spans="1:7" ht="11.25" customHeight="1" outlineLevel="1">
      <c r="A176" s="58"/>
      <c r="B176" s="59"/>
      <c r="C176" s="60" t="s">
        <v>138</v>
      </c>
      <c r="D176" s="61">
        <v>300000000</v>
      </c>
      <c r="E176" s="62"/>
      <c r="F176" s="63"/>
      <c r="G176" s="64"/>
    </row>
    <row r="177" spans="1:7" ht="11.25" customHeight="1" outlineLevel="2">
      <c r="A177" s="65"/>
      <c r="B177" s="66"/>
      <c r="C177" s="67"/>
      <c r="D177" s="68">
        <v>300000000</v>
      </c>
      <c r="E177" s="69"/>
      <c r="F177" s="139" t="s">
        <v>139</v>
      </c>
      <c r="G177" s="139"/>
    </row>
    <row r="178" spans="1:7" ht="11.25" customHeight="1" outlineLevel="1">
      <c r="A178" s="58"/>
      <c r="B178" s="59"/>
      <c r="C178" s="60" t="s">
        <v>140</v>
      </c>
      <c r="D178" s="62"/>
      <c r="E178" s="61">
        <v>982301300</v>
      </c>
      <c r="F178" s="63"/>
      <c r="G178" s="64"/>
    </row>
    <row r="179" spans="1:7" ht="21.75" customHeight="1" outlineLevel="2">
      <c r="A179" s="65"/>
      <c r="B179" s="66"/>
      <c r="C179" s="67"/>
      <c r="D179" s="69"/>
      <c r="E179" s="68">
        <v>1000000000</v>
      </c>
      <c r="F179" s="139" t="s">
        <v>141</v>
      </c>
      <c r="G179" s="139"/>
    </row>
    <row r="180" spans="1:7" ht="32.25" customHeight="1" outlineLevel="2">
      <c r="A180" s="65"/>
      <c r="B180" s="66"/>
      <c r="C180" s="67"/>
      <c r="D180" s="69"/>
      <c r="E180" s="68">
        <v>-9900000</v>
      </c>
      <c r="F180" s="139" t="s">
        <v>142</v>
      </c>
      <c r="G180" s="139"/>
    </row>
    <row r="181" spans="1:7" ht="32.25" customHeight="1" outlineLevel="2">
      <c r="A181" s="65"/>
      <c r="B181" s="66"/>
      <c r="C181" s="67"/>
      <c r="D181" s="69"/>
      <c r="E181" s="68">
        <v>-3821300</v>
      </c>
      <c r="F181" s="139" t="s">
        <v>143</v>
      </c>
      <c r="G181" s="139"/>
    </row>
    <row r="182" spans="1:7" ht="42.75" customHeight="1" outlineLevel="2">
      <c r="A182" s="65"/>
      <c r="B182" s="66"/>
      <c r="C182" s="67"/>
      <c r="D182" s="69"/>
      <c r="E182" s="68">
        <v>-3977400</v>
      </c>
      <c r="F182" s="139" t="s">
        <v>144</v>
      </c>
      <c r="G182" s="139"/>
    </row>
    <row r="183" spans="1:7" ht="11.25" customHeight="1" outlineLevel="1">
      <c r="A183" s="58"/>
      <c r="B183" s="59"/>
      <c r="C183" s="60" t="s">
        <v>145</v>
      </c>
      <c r="D183" s="61">
        <v>133800000</v>
      </c>
      <c r="E183" s="61">
        <v>-609401398</v>
      </c>
      <c r="F183" s="63"/>
      <c r="G183" s="64"/>
    </row>
    <row r="184" spans="1:7" ht="21.75" customHeight="1" outlineLevel="2">
      <c r="A184" s="65"/>
      <c r="B184" s="66"/>
      <c r="C184" s="67"/>
      <c r="D184" s="68">
        <v>80000000</v>
      </c>
      <c r="E184" s="69"/>
      <c r="F184" s="139" t="s">
        <v>146</v>
      </c>
      <c r="G184" s="139"/>
    </row>
    <row r="185" spans="1:7" ht="11.25" customHeight="1" outlineLevel="2">
      <c r="A185" s="65"/>
      <c r="B185" s="66"/>
      <c r="C185" s="67"/>
      <c r="D185" s="69"/>
      <c r="E185" s="68">
        <v>-550000000</v>
      </c>
      <c r="F185" s="139" t="s">
        <v>356</v>
      </c>
      <c r="G185" s="139"/>
    </row>
    <row r="186" spans="1:7" ht="21.75" customHeight="1" outlineLevel="2">
      <c r="A186" s="65"/>
      <c r="B186" s="66"/>
      <c r="C186" s="67"/>
      <c r="D186" s="69"/>
      <c r="E186" s="68">
        <v>-5601398</v>
      </c>
      <c r="F186" s="139" t="s">
        <v>357</v>
      </c>
      <c r="G186" s="139"/>
    </row>
    <row r="187" spans="1:7" ht="32.25" customHeight="1" outlineLevel="2">
      <c r="A187" s="65"/>
      <c r="B187" s="66"/>
      <c r="C187" s="67"/>
      <c r="D187" s="68">
        <v>53800000</v>
      </c>
      <c r="E187" s="68">
        <v>-53800000</v>
      </c>
      <c r="F187" s="139" t="s">
        <v>358</v>
      </c>
      <c r="G187" s="139"/>
    </row>
    <row r="188" spans="1:7" ht="11.25" customHeight="1" outlineLevel="1">
      <c r="A188" s="58"/>
      <c r="B188" s="59"/>
      <c r="C188" s="60" t="s">
        <v>147</v>
      </c>
      <c r="D188" s="62"/>
      <c r="E188" s="61">
        <v>-18059700</v>
      </c>
      <c r="F188" s="63"/>
      <c r="G188" s="64"/>
    </row>
    <row r="189" spans="1:7" ht="32.25" customHeight="1" outlineLevel="2">
      <c r="A189" s="65"/>
      <c r="B189" s="66"/>
      <c r="C189" s="67"/>
      <c r="D189" s="69"/>
      <c r="E189" s="68">
        <v>-1900000</v>
      </c>
      <c r="F189" s="139" t="s">
        <v>148</v>
      </c>
      <c r="G189" s="139"/>
    </row>
    <row r="190" spans="1:7" ht="53.25" customHeight="1" outlineLevel="2">
      <c r="A190" s="65"/>
      <c r="B190" s="66"/>
      <c r="C190" s="67"/>
      <c r="D190" s="69"/>
      <c r="E190" s="68">
        <v>-13700000</v>
      </c>
      <c r="F190" s="139" t="s">
        <v>149</v>
      </c>
      <c r="G190" s="139"/>
    </row>
    <row r="191" spans="1:7" ht="32.25" customHeight="1" outlineLevel="2">
      <c r="A191" s="65"/>
      <c r="B191" s="66"/>
      <c r="C191" s="67"/>
      <c r="D191" s="69"/>
      <c r="E191" s="68">
        <v>-2056600</v>
      </c>
      <c r="F191" s="139" t="s">
        <v>150</v>
      </c>
      <c r="G191" s="139"/>
    </row>
    <row r="192" spans="1:7" ht="42.75" customHeight="1" outlineLevel="2">
      <c r="A192" s="65"/>
      <c r="B192" s="66"/>
      <c r="C192" s="67"/>
      <c r="D192" s="69"/>
      <c r="E192" s="68">
        <v>213534800</v>
      </c>
      <c r="F192" s="139" t="s">
        <v>151</v>
      </c>
      <c r="G192" s="139"/>
    </row>
    <row r="193" spans="1:7" ht="21.75" customHeight="1" outlineLevel="2">
      <c r="A193" s="65"/>
      <c r="B193" s="66"/>
      <c r="C193" s="67"/>
      <c r="D193" s="69"/>
      <c r="E193" s="68">
        <v>-20844400</v>
      </c>
      <c r="F193" s="139" t="s">
        <v>152</v>
      </c>
      <c r="G193" s="139"/>
    </row>
    <row r="194" spans="1:7" ht="42.75" customHeight="1" outlineLevel="2">
      <c r="A194" s="65"/>
      <c r="B194" s="66"/>
      <c r="C194" s="67"/>
      <c r="D194" s="69"/>
      <c r="E194" s="68">
        <v>-5000000</v>
      </c>
      <c r="F194" s="139" t="s">
        <v>153</v>
      </c>
      <c r="G194" s="139"/>
    </row>
    <row r="195" spans="1:7" ht="32.25" customHeight="1" outlineLevel="2">
      <c r="A195" s="65"/>
      <c r="B195" s="66"/>
      <c r="C195" s="67"/>
      <c r="D195" s="69"/>
      <c r="E195" s="68">
        <v>1622600</v>
      </c>
      <c r="F195" s="139" t="s">
        <v>154</v>
      </c>
      <c r="G195" s="139"/>
    </row>
    <row r="196" spans="1:7" ht="32.25" customHeight="1" outlineLevel="2">
      <c r="A196" s="65"/>
      <c r="B196" s="66"/>
      <c r="C196" s="67"/>
      <c r="D196" s="69"/>
      <c r="E196" s="68">
        <v>-7000000</v>
      </c>
      <c r="F196" s="139" t="s">
        <v>155</v>
      </c>
      <c r="G196" s="139"/>
    </row>
    <row r="197" spans="1:7" ht="42.75" customHeight="1" outlineLevel="2">
      <c r="A197" s="65"/>
      <c r="B197" s="66"/>
      <c r="C197" s="67"/>
      <c r="D197" s="69"/>
      <c r="E197" s="68">
        <v>-1000000</v>
      </c>
      <c r="F197" s="139" t="s">
        <v>156</v>
      </c>
      <c r="G197" s="139"/>
    </row>
    <row r="198" spans="1:7" ht="21.75" customHeight="1" outlineLevel="2">
      <c r="A198" s="65"/>
      <c r="B198" s="66"/>
      <c r="C198" s="67"/>
      <c r="D198" s="69"/>
      <c r="E198" s="68">
        <v>-3035000</v>
      </c>
      <c r="F198" s="139" t="s">
        <v>157</v>
      </c>
      <c r="G198" s="139"/>
    </row>
    <row r="199" spans="1:7" ht="21.75" customHeight="1" outlineLevel="2">
      <c r="A199" s="65"/>
      <c r="B199" s="66"/>
      <c r="C199" s="67"/>
      <c r="D199" s="69"/>
      <c r="E199" s="68">
        <v>-266600</v>
      </c>
      <c r="F199" s="139" t="s">
        <v>158</v>
      </c>
      <c r="G199" s="139"/>
    </row>
    <row r="200" spans="1:7" ht="21.75" customHeight="1" outlineLevel="2">
      <c r="A200" s="65"/>
      <c r="B200" s="66"/>
      <c r="C200" s="67"/>
      <c r="D200" s="69"/>
      <c r="E200" s="68">
        <v>-488000</v>
      </c>
      <c r="F200" s="139" t="s">
        <v>159</v>
      </c>
      <c r="G200" s="139"/>
    </row>
    <row r="201" spans="1:7" ht="42.75" customHeight="1" outlineLevel="2">
      <c r="A201" s="65"/>
      <c r="B201" s="66"/>
      <c r="C201" s="67"/>
      <c r="D201" s="69"/>
      <c r="E201" s="68">
        <v>-9742200</v>
      </c>
      <c r="F201" s="139" t="s">
        <v>160</v>
      </c>
      <c r="G201" s="139"/>
    </row>
    <row r="202" spans="1:7" ht="32.25" customHeight="1" outlineLevel="2">
      <c r="A202" s="65"/>
      <c r="B202" s="66"/>
      <c r="C202" s="67"/>
      <c r="D202" s="69"/>
      <c r="E202" s="68">
        <v>-1478000</v>
      </c>
      <c r="F202" s="139" t="s">
        <v>161</v>
      </c>
      <c r="G202" s="139"/>
    </row>
    <row r="203" spans="1:7" ht="32.25" customHeight="1" outlineLevel="2">
      <c r="A203" s="65"/>
      <c r="B203" s="66"/>
      <c r="C203" s="67"/>
      <c r="D203" s="69"/>
      <c r="E203" s="68">
        <v>-4000000</v>
      </c>
      <c r="F203" s="139" t="s">
        <v>162</v>
      </c>
      <c r="G203" s="139"/>
    </row>
    <row r="204" spans="1:7" ht="21.75" customHeight="1" outlineLevel="2">
      <c r="A204" s="65"/>
      <c r="B204" s="66"/>
      <c r="C204" s="67"/>
      <c r="D204" s="69"/>
      <c r="E204" s="68">
        <v>-16155800</v>
      </c>
      <c r="F204" s="139" t="s">
        <v>163</v>
      </c>
      <c r="G204" s="139"/>
    </row>
    <row r="205" spans="1:7" ht="32.25" customHeight="1" outlineLevel="2">
      <c r="A205" s="65"/>
      <c r="B205" s="66"/>
      <c r="C205" s="67"/>
      <c r="D205" s="69"/>
      <c r="E205" s="68">
        <v>-7100000</v>
      </c>
      <c r="F205" s="139" t="s">
        <v>164</v>
      </c>
      <c r="G205" s="139"/>
    </row>
    <row r="206" spans="1:7" ht="42.75" customHeight="1" outlineLevel="2">
      <c r="A206" s="65"/>
      <c r="B206" s="66"/>
      <c r="C206" s="67"/>
      <c r="D206" s="69"/>
      <c r="E206" s="68">
        <v>-100000000</v>
      </c>
      <c r="F206" s="139" t="s">
        <v>165</v>
      </c>
      <c r="G206" s="139"/>
    </row>
    <row r="207" spans="1:7" ht="21.75" customHeight="1" outlineLevel="2">
      <c r="A207" s="65"/>
      <c r="B207" s="66"/>
      <c r="C207" s="67"/>
      <c r="D207" s="69"/>
      <c r="E207" s="68">
        <v>-2000000</v>
      </c>
      <c r="F207" s="139" t="s">
        <v>166</v>
      </c>
      <c r="G207" s="139"/>
    </row>
    <row r="208" spans="1:7" ht="42.75" customHeight="1" outlineLevel="2">
      <c r="A208" s="65"/>
      <c r="B208" s="66"/>
      <c r="C208" s="67"/>
      <c r="D208" s="69"/>
      <c r="E208" s="68">
        <v>-11461500</v>
      </c>
      <c r="F208" s="139" t="s">
        <v>167</v>
      </c>
      <c r="G208" s="139"/>
    </row>
    <row r="209" spans="1:7" ht="32.25" customHeight="1" outlineLevel="2">
      <c r="A209" s="65"/>
      <c r="B209" s="66"/>
      <c r="C209" s="67"/>
      <c r="D209" s="69"/>
      <c r="E209" s="68">
        <v>-2660100</v>
      </c>
      <c r="F209" s="139" t="s">
        <v>168</v>
      </c>
      <c r="G209" s="139"/>
    </row>
    <row r="210" spans="1:7" ht="32.25" customHeight="1" outlineLevel="2">
      <c r="A210" s="65"/>
      <c r="B210" s="66"/>
      <c r="C210" s="67"/>
      <c r="D210" s="69"/>
      <c r="E210" s="68">
        <v>-3900000</v>
      </c>
      <c r="F210" s="139" t="s">
        <v>169</v>
      </c>
      <c r="G210" s="139"/>
    </row>
    <row r="211" spans="1:7" ht="32.25" customHeight="1" outlineLevel="2">
      <c r="A211" s="65"/>
      <c r="B211" s="66"/>
      <c r="C211" s="67"/>
      <c r="D211" s="69"/>
      <c r="E211" s="68">
        <v>-7555100</v>
      </c>
      <c r="F211" s="139" t="s">
        <v>170</v>
      </c>
      <c r="G211" s="139"/>
    </row>
    <row r="212" spans="1:7" ht="21.75" customHeight="1" outlineLevel="2">
      <c r="A212" s="65"/>
      <c r="B212" s="66"/>
      <c r="C212" s="67"/>
      <c r="D212" s="69"/>
      <c r="E212" s="68">
        <v>-500000</v>
      </c>
      <c r="F212" s="139" t="s">
        <v>171</v>
      </c>
      <c r="G212" s="139"/>
    </row>
    <row r="213" spans="1:7" ht="21.75" customHeight="1" outlineLevel="2">
      <c r="A213" s="65"/>
      <c r="B213" s="66"/>
      <c r="C213" s="67"/>
      <c r="D213" s="69"/>
      <c r="E213" s="68">
        <v>-500000</v>
      </c>
      <c r="F213" s="139" t="s">
        <v>172</v>
      </c>
      <c r="G213" s="139"/>
    </row>
    <row r="214" spans="1:7" ht="21.75" customHeight="1" outlineLevel="2">
      <c r="A214" s="65"/>
      <c r="B214" s="66"/>
      <c r="C214" s="67"/>
      <c r="D214" s="69"/>
      <c r="E214" s="68">
        <v>-7364900</v>
      </c>
      <c r="F214" s="139" t="s">
        <v>173</v>
      </c>
      <c r="G214" s="139"/>
    </row>
    <row r="215" spans="1:7" ht="42.75" customHeight="1" outlineLevel="2">
      <c r="A215" s="65"/>
      <c r="B215" s="66"/>
      <c r="C215" s="67"/>
      <c r="D215" s="69"/>
      <c r="E215" s="68">
        <v>-3508900</v>
      </c>
      <c r="F215" s="139" t="s">
        <v>174</v>
      </c>
      <c r="G215" s="139"/>
    </row>
    <row r="216" spans="1:7" ht="11.25" customHeight="1" outlineLevel="1">
      <c r="A216" s="58"/>
      <c r="B216" s="59"/>
      <c r="C216" s="60" t="s">
        <v>175</v>
      </c>
      <c r="D216" s="62"/>
      <c r="E216" s="61">
        <v>215886500</v>
      </c>
      <c r="F216" s="63"/>
      <c r="G216" s="64"/>
    </row>
    <row r="217" spans="1:7" ht="21.75" customHeight="1" outlineLevel="2">
      <c r="A217" s="65"/>
      <c r="B217" s="66"/>
      <c r="C217" s="67"/>
      <c r="D217" s="69"/>
      <c r="E217" s="68">
        <v>215886500</v>
      </c>
      <c r="F217" s="139" t="s">
        <v>176</v>
      </c>
      <c r="G217" s="139"/>
    </row>
    <row r="218" spans="1:7" ht="11.25" customHeight="1" outlineLevel="1">
      <c r="A218" s="58"/>
      <c r="B218" s="59"/>
      <c r="C218" s="60" t="s">
        <v>177</v>
      </c>
      <c r="D218" s="62"/>
      <c r="E218" s="61">
        <v>-17300000</v>
      </c>
      <c r="F218" s="63"/>
      <c r="G218" s="64"/>
    </row>
    <row r="219" spans="1:7" ht="32.25" customHeight="1" outlineLevel="2">
      <c r="A219" s="65"/>
      <c r="B219" s="66"/>
      <c r="C219" s="67"/>
      <c r="D219" s="69"/>
      <c r="E219" s="68">
        <v>-9900000</v>
      </c>
      <c r="F219" s="139" t="s">
        <v>178</v>
      </c>
      <c r="G219" s="139"/>
    </row>
    <row r="220" spans="1:7" ht="21.75" customHeight="1" outlineLevel="2">
      <c r="A220" s="65"/>
      <c r="B220" s="66"/>
      <c r="C220" s="67"/>
      <c r="D220" s="69"/>
      <c r="E220" s="68">
        <v>-7400000</v>
      </c>
      <c r="F220" s="139" t="s">
        <v>179</v>
      </c>
      <c r="G220" s="139"/>
    </row>
    <row r="221" spans="1:7" ht="32.25" customHeight="1">
      <c r="A221" s="138" t="s">
        <v>180</v>
      </c>
      <c r="B221" s="138"/>
      <c r="C221" s="138"/>
      <c r="D221" s="54">
        <v>105002</v>
      </c>
      <c r="E221" s="54">
        <v>-105002</v>
      </c>
      <c r="F221" s="56"/>
      <c r="G221" s="57"/>
    </row>
    <row r="222" spans="1:7" ht="11.25" customHeight="1" outlineLevel="1">
      <c r="A222" s="58"/>
      <c r="B222" s="59"/>
      <c r="C222" s="60" t="s">
        <v>181</v>
      </c>
      <c r="D222" s="61">
        <v>105002</v>
      </c>
      <c r="E222" s="61">
        <v>-105002</v>
      </c>
      <c r="F222" s="63"/>
      <c r="G222" s="64"/>
    </row>
    <row r="223" spans="1:7" ht="11.25" customHeight="1" outlineLevel="2">
      <c r="A223" s="65"/>
      <c r="B223" s="66"/>
      <c r="C223" s="67"/>
      <c r="D223" s="69"/>
      <c r="E223" s="69"/>
      <c r="F223" s="139" t="s">
        <v>182</v>
      </c>
      <c r="G223" s="139"/>
    </row>
    <row r="224" spans="1:7" ht="11.25" customHeight="1" outlineLevel="2">
      <c r="A224" s="65"/>
      <c r="B224" s="66"/>
      <c r="C224" s="67"/>
      <c r="D224" s="68">
        <v>105002</v>
      </c>
      <c r="E224" s="68">
        <v>-105002</v>
      </c>
      <c r="F224" s="139" t="s">
        <v>183</v>
      </c>
      <c r="G224" s="139"/>
    </row>
    <row r="225" spans="1:7" ht="32.25" customHeight="1">
      <c r="A225" s="138" t="s">
        <v>184</v>
      </c>
      <c r="B225" s="138"/>
      <c r="C225" s="138"/>
      <c r="D225" s="54">
        <v>-8456548</v>
      </c>
      <c r="E225" s="54">
        <v>17000000</v>
      </c>
      <c r="F225" s="56"/>
      <c r="G225" s="57"/>
    </row>
    <row r="226" spans="1:7" ht="11.25" customHeight="1" outlineLevel="1">
      <c r="A226" s="58"/>
      <c r="B226" s="59"/>
      <c r="C226" s="60" t="s">
        <v>185</v>
      </c>
      <c r="D226" s="61">
        <v>-2914274</v>
      </c>
      <c r="E226" s="62"/>
      <c r="F226" s="63"/>
      <c r="G226" s="64"/>
    </row>
    <row r="227" spans="1:7" ht="11.25" customHeight="1" outlineLevel="2">
      <c r="A227" s="65"/>
      <c r="B227" s="66"/>
      <c r="C227" s="67"/>
      <c r="D227" s="68">
        <v>936326</v>
      </c>
      <c r="E227" s="69"/>
      <c r="F227" s="70"/>
      <c r="G227" s="71"/>
    </row>
    <row r="228" spans="1:7" ht="11.25" customHeight="1" outlineLevel="2">
      <c r="A228" s="65"/>
      <c r="B228" s="66"/>
      <c r="C228" s="67"/>
      <c r="D228" s="68">
        <v>-3850600</v>
      </c>
      <c r="E228" s="69"/>
      <c r="F228" s="139" t="s">
        <v>186</v>
      </c>
      <c r="G228" s="139"/>
    </row>
    <row r="229" spans="1:7" ht="11.25" customHeight="1" outlineLevel="1">
      <c r="A229" s="58"/>
      <c r="B229" s="59"/>
      <c r="C229" s="60" t="s">
        <v>187</v>
      </c>
      <c r="D229" s="62"/>
      <c r="E229" s="61">
        <v>17000000</v>
      </c>
      <c r="F229" s="63"/>
      <c r="G229" s="64"/>
    </row>
    <row r="230" spans="1:7" ht="11.25" customHeight="1" outlineLevel="2">
      <c r="A230" s="65"/>
      <c r="B230" s="66"/>
      <c r="C230" s="67"/>
      <c r="D230" s="69"/>
      <c r="E230" s="68">
        <v>7607126</v>
      </c>
      <c r="F230" s="139" t="s">
        <v>188</v>
      </c>
      <c r="G230" s="139"/>
    </row>
    <row r="231" spans="1:7" ht="21.75" customHeight="1" outlineLevel="2">
      <c r="A231" s="65"/>
      <c r="B231" s="66"/>
      <c r="C231" s="67"/>
      <c r="D231" s="69"/>
      <c r="E231" s="68">
        <v>5542274</v>
      </c>
      <c r="F231" s="139" t="s">
        <v>189</v>
      </c>
      <c r="G231" s="139"/>
    </row>
    <row r="232" spans="1:7" ht="21.75" customHeight="1" outlineLevel="2">
      <c r="A232" s="65"/>
      <c r="B232" s="66"/>
      <c r="C232" s="67"/>
      <c r="D232" s="69"/>
      <c r="E232" s="68">
        <v>3850600</v>
      </c>
      <c r="F232" s="139" t="s">
        <v>190</v>
      </c>
      <c r="G232" s="139"/>
    </row>
    <row r="233" spans="1:7" ht="11.25" customHeight="1" outlineLevel="1">
      <c r="A233" s="58"/>
      <c r="B233" s="59"/>
      <c r="C233" s="60" t="s">
        <v>191</v>
      </c>
      <c r="D233" s="61">
        <v>-5542274</v>
      </c>
      <c r="E233" s="62"/>
      <c r="F233" s="63"/>
      <c r="G233" s="64"/>
    </row>
    <row r="234" spans="1:7" ht="21.75" customHeight="1" outlineLevel="2">
      <c r="A234" s="65"/>
      <c r="B234" s="66"/>
      <c r="C234" s="67"/>
      <c r="D234" s="68">
        <v>-5542274</v>
      </c>
      <c r="E234" s="69"/>
      <c r="F234" s="139" t="s">
        <v>192</v>
      </c>
      <c r="G234" s="139"/>
    </row>
    <row r="235" spans="1:7" ht="32.25" customHeight="1">
      <c r="A235" s="138" t="s">
        <v>193</v>
      </c>
      <c r="B235" s="138"/>
      <c r="C235" s="138"/>
      <c r="D235" s="54">
        <v>239669</v>
      </c>
      <c r="E235" s="54">
        <v>20820000</v>
      </c>
      <c r="F235" s="56"/>
      <c r="G235" s="57"/>
    </row>
    <row r="236" spans="1:7" ht="11.25" customHeight="1" outlineLevel="1">
      <c r="A236" s="58"/>
      <c r="B236" s="59"/>
      <c r="C236" s="60" t="s">
        <v>359</v>
      </c>
      <c r="D236" s="61">
        <v>239669</v>
      </c>
      <c r="E236" s="62"/>
      <c r="F236" s="63"/>
      <c r="G236" s="64"/>
    </row>
    <row r="237" spans="1:7" ht="11.25" customHeight="1" outlineLevel="2">
      <c r="A237" s="65"/>
      <c r="B237" s="66"/>
      <c r="C237" s="67"/>
      <c r="D237" s="68">
        <v>239669</v>
      </c>
      <c r="E237" s="69"/>
      <c r="F237" s="70"/>
      <c r="G237" s="71"/>
    </row>
    <row r="238" spans="1:7" ht="11.25" customHeight="1" outlineLevel="1">
      <c r="A238" s="58"/>
      <c r="B238" s="59"/>
      <c r="C238" s="60" t="s">
        <v>194</v>
      </c>
      <c r="D238" s="62"/>
      <c r="E238" s="61">
        <v>129982600</v>
      </c>
      <c r="F238" s="63"/>
      <c r="G238" s="64"/>
    </row>
    <row r="239" spans="1:7" ht="42.75" customHeight="1" outlineLevel="2">
      <c r="A239" s="65"/>
      <c r="B239" s="66"/>
      <c r="C239" s="67"/>
      <c r="D239" s="69"/>
      <c r="E239" s="68">
        <v>129982600</v>
      </c>
      <c r="F239" s="139" t="s">
        <v>195</v>
      </c>
      <c r="G239" s="139"/>
    </row>
    <row r="240" spans="1:7" ht="11.25" customHeight="1" outlineLevel="1">
      <c r="A240" s="58"/>
      <c r="B240" s="59"/>
      <c r="C240" s="60" t="s">
        <v>196</v>
      </c>
      <c r="D240" s="62"/>
      <c r="E240" s="61">
        <v>-129982600</v>
      </c>
      <c r="F240" s="63"/>
      <c r="G240" s="64"/>
    </row>
    <row r="241" spans="1:7" ht="21.75" customHeight="1" outlineLevel="2">
      <c r="A241" s="65"/>
      <c r="B241" s="66"/>
      <c r="C241" s="67"/>
      <c r="D241" s="69"/>
      <c r="E241" s="68">
        <v>-150775300</v>
      </c>
      <c r="F241" s="139" t="s">
        <v>197</v>
      </c>
      <c r="G241" s="139"/>
    </row>
    <row r="242" spans="1:7" ht="32.25" customHeight="1" outlineLevel="2">
      <c r="A242" s="65"/>
      <c r="B242" s="66"/>
      <c r="C242" s="67"/>
      <c r="D242" s="69"/>
      <c r="E242" s="68">
        <v>660000</v>
      </c>
      <c r="F242" s="139" t="s">
        <v>198</v>
      </c>
      <c r="G242" s="139"/>
    </row>
    <row r="243" spans="1:7" ht="21.75" customHeight="1" outlineLevel="2">
      <c r="A243" s="65"/>
      <c r="B243" s="66"/>
      <c r="C243" s="67"/>
      <c r="D243" s="69"/>
      <c r="E243" s="68">
        <v>23375000</v>
      </c>
      <c r="F243" s="139" t="s">
        <v>199</v>
      </c>
      <c r="G243" s="139"/>
    </row>
    <row r="244" spans="1:7" ht="42.75" customHeight="1" outlineLevel="2">
      <c r="A244" s="65"/>
      <c r="B244" s="66"/>
      <c r="C244" s="67"/>
      <c r="D244" s="69"/>
      <c r="E244" s="68">
        <v>4500000</v>
      </c>
      <c r="F244" s="139" t="s">
        <v>200</v>
      </c>
      <c r="G244" s="139"/>
    </row>
    <row r="245" spans="1:7" ht="32.25" customHeight="1" outlineLevel="2">
      <c r="A245" s="65"/>
      <c r="B245" s="66"/>
      <c r="C245" s="67"/>
      <c r="D245" s="69"/>
      <c r="E245" s="68">
        <v>-7742300</v>
      </c>
      <c r="F245" s="139" t="s">
        <v>201</v>
      </c>
      <c r="G245" s="139"/>
    </row>
    <row r="246" spans="1:7" ht="11.25" customHeight="1" outlineLevel="1">
      <c r="A246" s="58"/>
      <c r="B246" s="59"/>
      <c r="C246" s="60" t="s">
        <v>202</v>
      </c>
      <c r="D246" s="62"/>
      <c r="E246" s="61">
        <v>12320000</v>
      </c>
      <c r="F246" s="63"/>
      <c r="G246" s="64"/>
    </row>
    <row r="247" spans="1:7" ht="32.25" customHeight="1" outlineLevel="2">
      <c r="A247" s="65"/>
      <c r="B247" s="66"/>
      <c r="C247" s="67"/>
      <c r="D247" s="69"/>
      <c r="E247" s="68">
        <v>5950000</v>
      </c>
      <c r="F247" s="139" t="s">
        <v>203</v>
      </c>
      <c r="G247" s="139"/>
    </row>
    <row r="248" spans="1:7" ht="21.75" customHeight="1" outlineLevel="2">
      <c r="A248" s="65"/>
      <c r="B248" s="66"/>
      <c r="C248" s="67"/>
      <c r="D248" s="69"/>
      <c r="E248" s="68">
        <v>500000</v>
      </c>
      <c r="F248" s="139" t="s">
        <v>204</v>
      </c>
      <c r="G248" s="139"/>
    </row>
    <row r="249" spans="1:7" ht="32.25" customHeight="1" outlineLevel="2">
      <c r="A249" s="65"/>
      <c r="B249" s="66"/>
      <c r="C249" s="67"/>
      <c r="D249" s="69"/>
      <c r="E249" s="68">
        <v>5170000</v>
      </c>
      <c r="F249" s="139" t="s">
        <v>205</v>
      </c>
      <c r="G249" s="139"/>
    </row>
    <row r="250" spans="1:7" ht="21.75" customHeight="1" outlineLevel="2">
      <c r="A250" s="65"/>
      <c r="B250" s="66"/>
      <c r="C250" s="67"/>
      <c r="D250" s="69"/>
      <c r="E250" s="68">
        <v>700000</v>
      </c>
      <c r="F250" s="139" t="s">
        <v>206</v>
      </c>
      <c r="G250" s="139"/>
    </row>
    <row r="251" spans="1:7" ht="11.25" customHeight="1" outlineLevel="1">
      <c r="A251" s="58"/>
      <c r="B251" s="59"/>
      <c r="C251" s="60" t="s">
        <v>207</v>
      </c>
      <c r="D251" s="62"/>
      <c r="E251" s="61">
        <v>8500000</v>
      </c>
      <c r="F251" s="63"/>
      <c r="G251" s="64"/>
    </row>
    <row r="252" spans="1:7" ht="21.75" customHeight="1" outlineLevel="2">
      <c r="A252" s="65"/>
      <c r="B252" s="66"/>
      <c r="C252" s="67"/>
      <c r="D252" s="69"/>
      <c r="E252" s="68">
        <v>8500000</v>
      </c>
      <c r="F252" s="139" t="s">
        <v>208</v>
      </c>
      <c r="G252" s="139"/>
    </row>
    <row r="253" spans="1:7" ht="32.25" customHeight="1">
      <c r="A253" s="138" t="s">
        <v>209</v>
      </c>
      <c r="B253" s="138"/>
      <c r="C253" s="138"/>
      <c r="D253" s="54">
        <v>221918</v>
      </c>
      <c r="E253" s="54">
        <v>20828728</v>
      </c>
      <c r="F253" s="56"/>
      <c r="G253" s="57"/>
    </row>
    <row r="254" spans="1:7" ht="11.25" customHeight="1" outlineLevel="1">
      <c r="A254" s="58"/>
      <c r="B254" s="59"/>
      <c r="C254" s="60" t="s">
        <v>360</v>
      </c>
      <c r="D254" s="61">
        <v>221918</v>
      </c>
      <c r="E254" s="62"/>
      <c r="F254" s="63"/>
      <c r="G254" s="64"/>
    </row>
    <row r="255" spans="1:7" ht="11.25" customHeight="1" outlineLevel="2">
      <c r="A255" s="65"/>
      <c r="B255" s="66"/>
      <c r="C255" s="67"/>
      <c r="D255" s="68">
        <v>221918</v>
      </c>
      <c r="E255" s="69"/>
      <c r="F255" s="70"/>
      <c r="G255" s="71"/>
    </row>
    <row r="256" spans="1:7" ht="11.25" customHeight="1" outlineLevel="1">
      <c r="A256" s="58"/>
      <c r="B256" s="59"/>
      <c r="C256" s="60" t="s">
        <v>210</v>
      </c>
      <c r="D256" s="62"/>
      <c r="E256" s="61">
        <v>20828728</v>
      </c>
      <c r="F256" s="63"/>
      <c r="G256" s="64"/>
    </row>
    <row r="257" spans="1:7" ht="21.75" customHeight="1" outlineLevel="2">
      <c r="A257" s="65"/>
      <c r="B257" s="66"/>
      <c r="C257" s="67"/>
      <c r="D257" s="69"/>
      <c r="E257" s="68">
        <v>20828728</v>
      </c>
      <c r="F257" s="139" t="s">
        <v>211</v>
      </c>
      <c r="G257" s="139"/>
    </row>
    <row r="258" spans="1:7" ht="42.75" customHeight="1">
      <c r="A258" s="138" t="s">
        <v>212</v>
      </c>
      <c r="B258" s="138"/>
      <c r="C258" s="138"/>
      <c r="D258" s="54">
        <v>658422</v>
      </c>
      <c r="E258" s="55"/>
      <c r="F258" s="56"/>
      <c r="G258" s="57"/>
    </row>
    <row r="259" spans="1:7" ht="11.25" customHeight="1" outlineLevel="1">
      <c r="A259" s="58"/>
      <c r="B259" s="59"/>
      <c r="C259" s="60" t="s">
        <v>213</v>
      </c>
      <c r="D259" s="61">
        <v>658422</v>
      </c>
      <c r="E259" s="62"/>
      <c r="F259" s="63"/>
      <c r="G259" s="64"/>
    </row>
    <row r="260" spans="1:7" ht="11.25" customHeight="1" outlineLevel="2">
      <c r="A260" s="65"/>
      <c r="B260" s="66"/>
      <c r="C260" s="67"/>
      <c r="D260" s="68">
        <v>658422</v>
      </c>
      <c r="E260" s="69"/>
      <c r="F260" s="70"/>
      <c r="G260" s="71"/>
    </row>
    <row r="261" spans="1:7" ht="11.25" customHeight="1" outlineLevel="2">
      <c r="A261" s="65"/>
      <c r="B261" s="66"/>
      <c r="C261" s="67"/>
      <c r="D261" s="69"/>
      <c r="E261" s="69"/>
      <c r="F261" s="139" t="s">
        <v>214</v>
      </c>
      <c r="G261" s="139"/>
    </row>
    <row r="262" spans="1:7" ht="32.25" customHeight="1">
      <c r="A262" s="138" t="s">
        <v>361</v>
      </c>
      <c r="B262" s="138"/>
      <c r="C262" s="138"/>
      <c r="D262" s="54">
        <v>107543</v>
      </c>
      <c r="E262" s="55"/>
      <c r="F262" s="56"/>
      <c r="G262" s="57"/>
    </row>
    <row r="263" spans="1:7" ht="11.25" customHeight="1" outlineLevel="1">
      <c r="A263" s="58"/>
      <c r="B263" s="59"/>
      <c r="C263" s="60" t="s">
        <v>362</v>
      </c>
      <c r="D263" s="61">
        <v>107543</v>
      </c>
      <c r="E263" s="62"/>
      <c r="F263" s="63"/>
      <c r="G263" s="64"/>
    </row>
    <row r="264" spans="1:7" ht="11.25" customHeight="1" outlineLevel="2">
      <c r="A264" s="65"/>
      <c r="B264" s="66"/>
      <c r="C264" s="67"/>
      <c r="D264" s="68">
        <v>107543</v>
      </c>
      <c r="E264" s="69"/>
      <c r="F264" s="70"/>
      <c r="G264" s="71"/>
    </row>
    <row r="265" spans="1:7" ht="32.25" customHeight="1">
      <c r="A265" s="138" t="s">
        <v>363</v>
      </c>
      <c r="B265" s="138"/>
      <c r="C265" s="138"/>
      <c r="D265" s="54">
        <v>245757</v>
      </c>
      <c r="E265" s="55"/>
      <c r="F265" s="56"/>
      <c r="G265" s="57"/>
    </row>
    <row r="266" spans="1:7" ht="11.25" customHeight="1" outlineLevel="1">
      <c r="A266" s="58"/>
      <c r="B266" s="59"/>
      <c r="C266" s="60" t="s">
        <v>364</v>
      </c>
      <c r="D266" s="61">
        <v>245757</v>
      </c>
      <c r="E266" s="62"/>
      <c r="F266" s="63"/>
      <c r="G266" s="64"/>
    </row>
    <row r="267" spans="1:7" ht="11.25" customHeight="1" outlineLevel="2">
      <c r="A267" s="65"/>
      <c r="B267" s="66"/>
      <c r="C267" s="67"/>
      <c r="D267" s="68">
        <v>245757</v>
      </c>
      <c r="E267" s="69"/>
      <c r="F267" s="70"/>
      <c r="G267" s="71"/>
    </row>
    <row r="268" spans="1:7" ht="42.75" customHeight="1">
      <c r="A268" s="138" t="s">
        <v>365</v>
      </c>
      <c r="B268" s="138"/>
      <c r="C268" s="138"/>
      <c r="D268" s="54">
        <v>816631</v>
      </c>
      <c r="E268" s="55"/>
      <c r="F268" s="56"/>
      <c r="G268" s="57"/>
    </row>
    <row r="269" spans="1:7" ht="11.25" customHeight="1" outlineLevel="1">
      <c r="A269" s="58"/>
      <c r="B269" s="59"/>
      <c r="C269" s="60" t="s">
        <v>366</v>
      </c>
      <c r="D269" s="61">
        <v>816631</v>
      </c>
      <c r="E269" s="62"/>
      <c r="F269" s="63"/>
      <c r="G269" s="64"/>
    </row>
    <row r="270" spans="1:7" ht="11.25" customHeight="1" outlineLevel="2">
      <c r="A270" s="65"/>
      <c r="B270" s="66"/>
      <c r="C270" s="67"/>
      <c r="D270" s="68">
        <v>816631</v>
      </c>
      <c r="E270" s="69"/>
      <c r="F270" s="70"/>
      <c r="G270" s="71"/>
    </row>
    <row r="271" spans="1:7" ht="42.75" customHeight="1">
      <c r="A271" s="138" t="s">
        <v>367</v>
      </c>
      <c r="B271" s="138"/>
      <c r="C271" s="138"/>
      <c r="D271" s="54">
        <v>236582</v>
      </c>
      <c r="E271" s="55"/>
      <c r="F271" s="56"/>
      <c r="G271" s="57"/>
    </row>
    <row r="272" spans="1:7" ht="11.25" customHeight="1" outlineLevel="1">
      <c r="A272" s="58"/>
      <c r="B272" s="59"/>
      <c r="C272" s="60" t="s">
        <v>368</v>
      </c>
      <c r="D272" s="61">
        <v>236582</v>
      </c>
      <c r="E272" s="62"/>
      <c r="F272" s="63"/>
      <c r="G272" s="64"/>
    </row>
    <row r="273" spans="1:7" ht="11.25" customHeight="1" outlineLevel="2">
      <c r="A273" s="65"/>
      <c r="B273" s="66"/>
      <c r="C273" s="67"/>
      <c r="D273" s="68">
        <v>236582</v>
      </c>
      <c r="E273" s="69"/>
      <c r="F273" s="70"/>
      <c r="G273" s="71"/>
    </row>
    <row r="274" spans="1:7" ht="32.25" customHeight="1">
      <c r="A274" s="138" t="s">
        <v>215</v>
      </c>
      <c r="B274" s="138"/>
      <c r="C274" s="138"/>
      <c r="D274" s="54">
        <v>-1500000</v>
      </c>
      <c r="E274" s="54">
        <v>-740000</v>
      </c>
      <c r="F274" s="56"/>
      <c r="G274" s="57"/>
    </row>
    <row r="275" spans="1:7" ht="11.25" customHeight="1" outlineLevel="1">
      <c r="A275" s="58"/>
      <c r="B275" s="59"/>
      <c r="C275" s="60" t="s">
        <v>216</v>
      </c>
      <c r="D275" s="61">
        <v>-1500000</v>
      </c>
      <c r="E275" s="62"/>
      <c r="F275" s="63"/>
      <c r="G275" s="64"/>
    </row>
    <row r="276" spans="1:7" ht="21.75" customHeight="1" outlineLevel="2">
      <c r="A276" s="65"/>
      <c r="B276" s="66"/>
      <c r="C276" s="67"/>
      <c r="D276" s="68">
        <v>-1500000</v>
      </c>
      <c r="E276" s="69"/>
      <c r="F276" s="139" t="s">
        <v>217</v>
      </c>
      <c r="G276" s="139"/>
    </row>
    <row r="277" spans="1:7" ht="11.25" customHeight="1" outlineLevel="1">
      <c r="A277" s="58"/>
      <c r="B277" s="59"/>
      <c r="C277" s="60" t="s">
        <v>218</v>
      </c>
      <c r="D277" s="62"/>
      <c r="E277" s="61">
        <v>-240000</v>
      </c>
      <c r="F277" s="63"/>
      <c r="G277" s="64"/>
    </row>
    <row r="278" spans="1:7" ht="21.75" customHeight="1" outlineLevel="2">
      <c r="A278" s="65"/>
      <c r="B278" s="66"/>
      <c r="C278" s="67"/>
      <c r="D278" s="69"/>
      <c r="E278" s="68">
        <v>-240000</v>
      </c>
      <c r="F278" s="139" t="s">
        <v>219</v>
      </c>
      <c r="G278" s="139"/>
    </row>
    <row r="279" spans="1:7" ht="11.25" customHeight="1" outlineLevel="1">
      <c r="A279" s="58"/>
      <c r="B279" s="59"/>
      <c r="C279" s="60" t="s">
        <v>220</v>
      </c>
      <c r="D279" s="62"/>
      <c r="E279" s="61">
        <v>-500000</v>
      </c>
      <c r="F279" s="63"/>
      <c r="G279" s="64"/>
    </row>
    <row r="280" spans="1:7" ht="21.75" customHeight="1" outlineLevel="2">
      <c r="A280" s="65"/>
      <c r="B280" s="66"/>
      <c r="C280" s="67"/>
      <c r="D280" s="69"/>
      <c r="E280" s="68">
        <v>-500000</v>
      </c>
      <c r="F280" s="139" t="s">
        <v>221</v>
      </c>
      <c r="G280" s="139"/>
    </row>
    <row r="281" spans="1:7" ht="42.75" customHeight="1">
      <c r="A281" s="138" t="s">
        <v>369</v>
      </c>
      <c r="B281" s="138"/>
      <c r="C281" s="138"/>
      <c r="D281" s="54">
        <v>-52668692</v>
      </c>
      <c r="E281" s="55"/>
      <c r="F281" s="56"/>
      <c r="G281" s="57"/>
    </row>
    <row r="282" spans="1:7" ht="11.25" customHeight="1" outlineLevel="1">
      <c r="A282" s="58"/>
      <c r="B282" s="59"/>
      <c r="C282" s="60" t="s">
        <v>370</v>
      </c>
      <c r="D282" s="61">
        <v>806396</v>
      </c>
      <c r="E282" s="62"/>
      <c r="F282" s="63"/>
      <c r="G282" s="64"/>
    </row>
    <row r="283" spans="1:7" ht="11.25" customHeight="1" outlineLevel="2">
      <c r="A283" s="65"/>
      <c r="B283" s="66"/>
      <c r="C283" s="67"/>
      <c r="D283" s="68">
        <v>806396</v>
      </c>
      <c r="E283" s="69"/>
      <c r="F283" s="70"/>
      <c r="G283" s="71"/>
    </row>
    <row r="284" spans="1:7" ht="11.25" customHeight="1" outlineLevel="1">
      <c r="A284" s="58"/>
      <c r="B284" s="59"/>
      <c r="C284" s="60" t="s">
        <v>371</v>
      </c>
      <c r="D284" s="61">
        <v>-9475088</v>
      </c>
      <c r="E284" s="62"/>
      <c r="F284" s="63"/>
      <c r="G284" s="64"/>
    </row>
    <row r="285" spans="1:7" ht="11.25" customHeight="1" outlineLevel="2">
      <c r="A285" s="65"/>
      <c r="B285" s="66"/>
      <c r="C285" s="67"/>
      <c r="D285" s="68">
        <v>-9475088</v>
      </c>
      <c r="E285" s="69"/>
      <c r="F285" s="139" t="s">
        <v>372</v>
      </c>
      <c r="G285" s="139"/>
    </row>
    <row r="286" spans="1:7" ht="11.25" customHeight="1" outlineLevel="1">
      <c r="A286" s="58"/>
      <c r="B286" s="59"/>
      <c r="C286" s="60" t="s">
        <v>373</v>
      </c>
      <c r="D286" s="61">
        <v>-37000000</v>
      </c>
      <c r="E286" s="62"/>
      <c r="F286" s="63"/>
      <c r="G286" s="64"/>
    </row>
    <row r="287" spans="1:7" ht="11.25" customHeight="1" outlineLevel="2">
      <c r="A287" s="65"/>
      <c r="B287" s="66"/>
      <c r="C287" s="67"/>
      <c r="D287" s="68">
        <v>-37000000</v>
      </c>
      <c r="E287" s="69"/>
      <c r="F287" s="139" t="s">
        <v>374</v>
      </c>
      <c r="G287" s="139"/>
    </row>
    <row r="288" spans="1:7" ht="11.25" customHeight="1" outlineLevel="1">
      <c r="A288" s="58"/>
      <c r="B288" s="59"/>
      <c r="C288" s="60" t="s">
        <v>375</v>
      </c>
      <c r="D288" s="61">
        <v>-7000000</v>
      </c>
      <c r="E288" s="62"/>
      <c r="F288" s="63"/>
      <c r="G288" s="64"/>
    </row>
    <row r="289" spans="1:7" ht="21.75" customHeight="1" outlineLevel="2">
      <c r="A289" s="65"/>
      <c r="B289" s="66"/>
      <c r="C289" s="67"/>
      <c r="D289" s="68">
        <v>-7000000</v>
      </c>
      <c r="E289" s="69"/>
      <c r="F289" s="139" t="s">
        <v>376</v>
      </c>
      <c r="G289" s="139"/>
    </row>
    <row r="290" spans="1:7" ht="42.75" customHeight="1">
      <c r="A290" s="138" t="s">
        <v>377</v>
      </c>
      <c r="B290" s="138"/>
      <c r="C290" s="138"/>
      <c r="D290" s="54">
        <v>203874</v>
      </c>
      <c r="E290" s="55"/>
      <c r="F290" s="56"/>
      <c r="G290" s="57"/>
    </row>
    <row r="291" spans="1:7" ht="11.25" customHeight="1" outlineLevel="1">
      <c r="A291" s="58"/>
      <c r="B291" s="59"/>
      <c r="C291" s="60" t="s">
        <v>378</v>
      </c>
      <c r="D291" s="61">
        <v>203874</v>
      </c>
      <c r="E291" s="62"/>
      <c r="F291" s="63"/>
      <c r="G291" s="64"/>
    </row>
    <row r="292" spans="1:7" ht="11.25" customHeight="1" outlineLevel="2">
      <c r="A292" s="65"/>
      <c r="B292" s="66"/>
      <c r="C292" s="67"/>
      <c r="D292" s="68">
        <v>203874</v>
      </c>
      <c r="E292" s="69"/>
      <c r="F292" s="70"/>
      <c r="G292" s="71"/>
    </row>
    <row r="293" spans="1:7" ht="21.75" customHeight="1">
      <c r="A293" s="138" t="s">
        <v>222</v>
      </c>
      <c r="B293" s="138"/>
      <c r="C293" s="138"/>
      <c r="D293" s="55"/>
      <c r="E293" s="54">
        <v>35753394</v>
      </c>
      <c r="F293" s="56"/>
      <c r="G293" s="57"/>
    </row>
    <row r="294" spans="1:7" ht="11.25" customHeight="1" outlineLevel="1">
      <c r="A294" s="58"/>
      <c r="B294" s="59"/>
      <c r="C294" s="60" t="s">
        <v>223</v>
      </c>
      <c r="D294" s="62"/>
      <c r="E294" s="61">
        <v>1226076</v>
      </c>
      <c r="F294" s="63"/>
      <c r="G294" s="64"/>
    </row>
    <row r="295" spans="1:7" ht="32.25" customHeight="1" outlineLevel="2">
      <c r="A295" s="65"/>
      <c r="B295" s="66"/>
      <c r="C295" s="67"/>
      <c r="D295" s="69"/>
      <c r="E295" s="68">
        <v>1226076</v>
      </c>
      <c r="F295" s="139" t="s">
        <v>224</v>
      </c>
      <c r="G295" s="139"/>
    </row>
    <row r="296" spans="1:7" ht="11.25" customHeight="1" outlineLevel="1">
      <c r="A296" s="58"/>
      <c r="B296" s="59"/>
      <c r="C296" s="60" t="s">
        <v>225</v>
      </c>
      <c r="D296" s="62"/>
      <c r="E296" s="61">
        <v>4527318</v>
      </c>
      <c r="F296" s="63"/>
      <c r="G296" s="64"/>
    </row>
    <row r="297" spans="1:7" ht="21.75" customHeight="1" outlineLevel="2">
      <c r="A297" s="65"/>
      <c r="B297" s="66"/>
      <c r="C297" s="67"/>
      <c r="D297" s="69"/>
      <c r="E297" s="68">
        <v>4527318</v>
      </c>
      <c r="F297" s="139" t="s">
        <v>226</v>
      </c>
      <c r="G297" s="139"/>
    </row>
    <row r="298" spans="1:7" ht="11.25" customHeight="1" outlineLevel="1">
      <c r="A298" s="58"/>
      <c r="B298" s="59"/>
      <c r="C298" s="60" t="s">
        <v>227</v>
      </c>
      <c r="D298" s="62"/>
      <c r="E298" s="61">
        <v>20000000</v>
      </c>
      <c r="F298" s="63"/>
      <c r="G298" s="64"/>
    </row>
    <row r="299" spans="1:7" ht="21.75" customHeight="1" outlineLevel="2">
      <c r="A299" s="65"/>
      <c r="B299" s="66"/>
      <c r="C299" s="67"/>
      <c r="D299" s="69"/>
      <c r="E299" s="68">
        <v>3000000</v>
      </c>
      <c r="F299" s="139" t="s">
        <v>228</v>
      </c>
      <c r="G299" s="139"/>
    </row>
    <row r="300" spans="1:7" ht="21.75" customHeight="1" outlineLevel="2">
      <c r="A300" s="65"/>
      <c r="B300" s="66"/>
      <c r="C300" s="67"/>
      <c r="D300" s="69"/>
      <c r="E300" s="68">
        <v>2000000</v>
      </c>
      <c r="F300" s="139" t="s">
        <v>229</v>
      </c>
      <c r="G300" s="139"/>
    </row>
    <row r="301" spans="1:7" ht="21.75" customHeight="1" outlineLevel="2">
      <c r="A301" s="65"/>
      <c r="B301" s="66"/>
      <c r="C301" s="67"/>
      <c r="D301" s="69"/>
      <c r="E301" s="68">
        <v>12000000</v>
      </c>
      <c r="F301" s="139" t="s">
        <v>230</v>
      </c>
      <c r="G301" s="139"/>
    </row>
    <row r="302" spans="1:7" ht="32.25" customHeight="1" outlineLevel="2">
      <c r="A302" s="65"/>
      <c r="B302" s="66"/>
      <c r="C302" s="67"/>
      <c r="D302" s="69"/>
      <c r="E302" s="68">
        <v>3000000</v>
      </c>
      <c r="F302" s="139" t="s">
        <v>231</v>
      </c>
      <c r="G302" s="139"/>
    </row>
    <row r="303" spans="1:7" ht="11.25" customHeight="1" outlineLevel="1">
      <c r="A303" s="58"/>
      <c r="B303" s="59"/>
      <c r="C303" s="60" t="s">
        <v>232</v>
      </c>
      <c r="D303" s="62"/>
      <c r="E303" s="61">
        <v>10000000</v>
      </c>
      <c r="F303" s="63"/>
      <c r="G303" s="64"/>
    </row>
    <row r="304" spans="1:7" ht="21.75" customHeight="1" outlineLevel="2">
      <c r="A304" s="65"/>
      <c r="B304" s="66"/>
      <c r="C304" s="67"/>
      <c r="D304" s="69"/>
      <c r="E304" s="68">
        <v>10000000</v>
      </c>
      <c r="F304" s="139" t="s">
        <v>233</v>
      </c>
      <c r="G304" s="139"/>
    </row>
    <row r="305" spans="1:7" ht="21.75" customHeight="1">
      <c r="A305" s="138" t="s">
        <v>234</v>
      </c>
      <c r="B305" s="138"/>
      <c r="C305" s="138"/>
      <c r="D305" s="55"/>
      <c r="E305" s="54">
        <v>54895907</v>
      </c>
      <c r="F305" s="56"/>
      <c r="G305" s="57"/>
    </row>
    <row r="306" spans="1:7" ht="11.25" customHeight="1" outlineLevel="1">
      <c r="A306" s="58"/>
      <c r="B306" s="59"/>
      <c r="C306" s="60" t="s">
        <v>235</v>
      </c>
      <c r="D306" s="61">
        <v>-50000</v>
      </c>
      <c r="E306" s="62"/>
      <c r="F306" s="63"/>
      <c r="G306" s="64"/>
    </row>
    <row r="307" spans="1:7" ht="21.75" customHeight="1" outlineLevel="2">
      <c r="A307" s="65"/>
      <c r="B307" s="66"/>
      <c r="C307" s="67"/>
      <c r="D307" s="68">
        <v>-50000</v>
      </c>
      <c r="E307" s="69"/>
      <c r="F307" s="139" t="s">
        <v>236</v>
      </c>
      <c r="G307" s="139"/>
    </row>
    <row r="308" spans="1:7" ht="11.25" customHeight="1" outlineLevel="1">
      <c r="A308" s="58"/>
      <c r="B308" s="59"/>
      <c r="C308" s="60" t="s">
        <v>237</v>
      </c>
      <c r="D308" s="62"/>
      <c r="E308" s="61">
        <v>129831</v>
      </c>
      <c r="F308" s="63"/>
      <c r="G308" s="64"/>
    </row>
    <row r="309" spans="1:7" ht="42.75" customHeight="1" outlineLevel="2">
      <c r="A309" s="65"/>
      <c r="B309" s="66"/>
      <c r="C309" s="67"/>
      <c r="D309" s="69"/>
      <c r="E309" s="68">
        <v>129831</v>
      </c>
      <c r="F309" s="139" t="s">
        <v>238</v>
      </c>
      <c r="G309" s="139"/>
    </row>
    <row r="310" spans="1:7" ht="11.25" customHeight="1" outlineLevel="1">
      <c r="A310" s="58"/>
      <c r="B310" s="59"/>
      <c r="C310" s="60" t="s">
        <v>239</v>
      </c>
      <c r="D310" s="62"/>
      <c r="E310" s="61">
        <v>5266202</v>
      </c>
      <c r="F310" s="63"/>
      <c r="G310" s="64"/>
    </row>
    <row r="311" spans="1:7" ht="21.75" customHeight="1" outlineLevel="2">
      <c r="A311" s="65"/>
      <c r="B311" s="66"/>
      <c r="C311" s="67"/>
      <c r="D311" s="69"/>
      <c r="E311" s="68">
        <v>5266202</v>
      </c>
      <c r="F311" s="139" t="s">
        <v>226</v>
      </c>
      <c r="G311" s="139"/>
    </row>
    <row r="312" spans="1:7" ht="11.25" customHeight="1" outlineLevel="1">
      <c r="A312" s="58"/>
      <c r="B312" s="59"/>
      <c r="C312" s="60" t="s">
        <v>240</v>
      </c>
      <c r="D312" s="61">
        <v>740000</v>
      </c>
      <c r="E312" s="61">
        <v>2950000</v>
      </c>
      <c r="F312" s="63"/>
      <c r="G312" s="64"/>
    </row>
    <row r="313" spans="1:7" ht="11.25" customHeight="1" outlineLevel="2">
      <c r="A313" s="65"/>
      <c r="B313" s="66"/>
      <c r="C313" s="67"/>
      <c r="D313" s="69"/>
      <c r="E313" s="68">
        <v>2950000</v>
      </c>
      <c r="F313" s="139" t="s">
        <v>404</v>
      </c>
      <c r="G313" s="139"/>
    </row>
    <row r="314" spans="1:7" ht="21.75" customHeight="1" outlineLevel="2">
      <c r="A314" s="65"/>
      <c r="B314" s="66"/>
      <c r="C314" s="67"/>
      <c r="D314" s="68">
        <v>740000</v>
      </c>
      <c r="E314" s="69"/>
      <c r="F314" s="139" t="s">
        <v>236</v>
      </c>
      <c r="G314" s="139"/>
    </row>
    <row r="315" spans="1:7" ht="11.25" customHeight="1" outlineLevel="1">
      <c r="A315" s="58"/>
      <c r="B315" s="59"/>
      <c r="C315" s="60" t="s">
        <v>241</v>
      </c>
      <c r="D315" s="61">
        <v>-690000</v>
      </c>
      <c r="E315" s="62"/>
      <c r="F315" s="63"/>
      <c r="G315" s="64"/>
    </row>
    <row r="316" spans="1:7" ht="21.75" customHeight="1" outlineLevel="2">
      <c r="A316" s="65"/>
      <c r="B316" s="66"/>
      <c r="C316" s="67"/>
      <c r="D316" s="68">
        <v>-690000</v>
      </c>
      <c r="E316" s="69"/>
      <c r="F316" s="139" t="s">
        <v>242</v>
      </c>
      <c r="G316" s="139"/>
    </row>
    <row r="317" spans="1:7" ht="11.25" customHeight="1" outlineLevel="1">
      <c r="A317" s="58"/>
      <c r="B317" s="59"/>
      <c r="C317" s="60" t="s">
        <v>243</v>
      </c>
      <c r="D317" s="61">
        <v>324000</v>
      </c>
      <c r="E317" s="62"/>
      <c r="F317" s="63"/>
      <c r="G317" s="64"/>
    </row>
    <row r="318" spans="1:7" ht="11.25" customHeight="1" outlineLevel="2">
      <c r="A318" s="65"/>
      <c r="B318" s="66"/>
      <c r="C318" s="67"/>
      <c r="D318" s="68">
        <v>324000</v>
      </c>
      <c r="E318" s="69"/>
      <c r="F318" s="139" t="s">
        <v>244</v>
      </c>
      <c r="G318" s="139"/>
    </row>
    <row r="319" spans="1:7" ht="11.25" customHeight="1" outlineLevel="1">
      <c r="A319" s="58"/>
      <c r="B319" s="59"/>
      <c r="C319" s="60" t="s">
        <v>245</v>
      </c>
      <c r="D319" s="61">
        <v>-324000</v>
      </c>
      <c r="E319" s="62"/>
      <c r="F319" s="63"/>
      <c r="G319" s="64"/>
    </row>
    <row r="320" spans="1:7" ht="11.25" customHeight="1" outlineLevel="2">
      <c r="A320" s="65"/>
      <c r="B320" s="66"/>
      <c r="C320" s="67"/>
      <c r="D320" s="68">
        <v>-324000</v>
      </c>
      <c r="E320" s="69"/>
      <c r="F320" s="139" t="s">
        <v>244</v>
      </c>
      <c r="G320" s="139"/>
    </row>
    <row r="321" spans="1:7" ht="11.25" customHeight="1" outlineLevel="1">
      <c r="A321" s="58"/>
      <c r="B321" s="59"/>
      <c r="C321" s="60" t="s">
        <v>405</v>
      </c>
      <c r="D321" s="62"/>
      <c r="E321" s="61">
        <v>-2950000</v>
      </c>
      <c r="F321" s="63"/>
      <c r="G321" s="64"/>
    </row>
    <row r="322" spans="1:7" ht="21.75" customHeight="1" outlineLevel="2">
      <c r="A322" s="65"/>
      <c r="B322" s="66"/>
      <c r="C322" s="67"/>
      <c r="D322" s="69"/>
      <c r="E322" s="68">
        <v>-2950000</v>
      </c>
      <c r="F322" s="139" t="s">
        <v>406</v>
      </c>
      <c r="G322" s="139"/>
    </row>
    <row r="323" spans="1:7" ht="11.25" customHeight="1" outlineLevel="1">
      <c r="A323" s="58"/>
      <c r="B323" s="59"/>
      <c r="C323" s="60" t="s">
        <v>246</v>
      </c>
      <c r="D323" s="62"/>
      <c r="E323" s="61">
        <v>19499874</v>
      </c>
      <c r="F323" s="63"/>
      <c r="G323" s="64"/>
    </row>
    <row r="324" spans="1:7" ht="21.75" customHeight="1" outlineLevel="2">
      <c r="A324" s="65"/>
      <c r="B324" s="66"/>
      <c r="C324" s="67"/>
      <c r="D324" s="69"/>
      <c r="E324" s="68">
        <v>1500000</v>
      </c>
      <c r="F324" s="139" t="s">
        <v>228</v>
      </c>
      <c r="G324" s="139"/>
    </row>
    <row r="325" spans="1:7" ht="21.75" customHeight="1" outlineLevel="2">
      <c r="A325" s="65"/>
      <c r="B325" s="66"/>
      <c r="C325" s="67"/>
      <c r="D325" s="69"/>
      <c r="E325" s="68">
        <v>8000000</v>
      </c>
      <c r="F325" s="139" t="s">
        <v>229</v>
      </c>
      <c r="G325" s="139"/>
    </row>
    <row r="326" spans="1:7" ht="21.75" customHeight="1" outlineLevel="2">
      <c r="A326" s="65"/>
      <c r="B326" s="66"/>
      <c r="C326" s="67"/>
      <c r="D326" s="69"/>
      <c r="E326" s="68">
        <v>9999874</v>
      </c>
      <c r="F326" s="139" t="s">
        <v>230</v>
      </c>
      <c r="G326" s="139"/>
    </row>
    <row r="327" spans="1:7" ht="11.25" customHeight="1" outlineLevel="1">
      <c r="A327" s="58"/>
      <c r="B327" s="59"/>
      <c r="C327" s="60" t="s">
        <v>247</v>
      </c>
      <c r="D327" s="62"/>
      <c r="E327" s="61">
        <v>20000000</v>
      </c>
      <c r="F327" s="63"/>
      <c r="G327" s="64"/>
    </row>
    <row r="328" spans="1:7" ht="32.25" customHeight="1" outlineLevel="2">
      <c r="A328" s="65"/>
      <c r="B328" s="66"/>
      <c r="C328" s="67"/>
      <c r="D328" s="69"/>
      <c r="E328" s="68">
        <v>20000000</v>
      </c>
      <c r="F328" s="139" t="s">
        <v>248</v>
      </c>
      <c r="G328" s="139"/>
    </row>
    <row r="329" spans="1:7" ht="11.25" customHeight="1" outlineLevel="1">
      <c r="A329" s="58"/>
      <c r="B329" s="59"/>
      <c r="C329" s="60" t="s">
        <v>249</v>
      </c>
      <c r="D329" s="62"/>
      <c r="E329" s="61">
        <v>10000000</v>
      </c>
      <c r="F329" s="63"/>
      <c r="G329" s="64"/>
    </row>
    <row r="330" spans="1:7" ht="21.75" customHeight="1" outlineLevel="2">
      <c r="A330" s="65"/>
      <c r="B330" s="66"/>
      <c r="C330" s="67"/>
      <c r="D330" s="69"/>
      <c r="E330" s="68">
        <v>10000000</v>
      </c>
      <c r="F330" s="139" t="s">
        <v>250</v>
      </c>
      <c r="G330" s="139"/>
    </row>
    <row r="331" spans="1:7" ht="21.75" customHeight="1">
      <c r="A331" s="138" t="s">
        <v>251</v>
      </c>
      <c r="B331" s="138"/>
      <c r="C331" s="138"/>
      <c r="D331" s="55"/>
      <c r="E331" s="54">
        <v>32040415</v>
      </c>
      <c r="F331" s="56"/>
      <c r="G331" s="57"/>
    </row>
    <row r="332" spans="1:7" ht="11.25" customHeight="1" outlineLevel="1">
      <c r="A332" s="58"/>
      <c r="B332" s="59"/>
      <c r="C332" s="60" t="s">
        <v>252</v>
      </c>
      <c r="D332" s="62"/>
      <c r="E332" s="61">
        <v>395089</v>
      </c>
      <c r="F332" s="63"/>
      <c r="G332" s="64"/>
    </row>
    <row r="333" spans="1:7" ht="42.75" customHeight="1" outlineLevel="2">
      <c r="A333" s="65"/>
      <c r="B333" s="66"/>
      <c r="C333" s="67"/>
      <c r="D333" s="69"/>
      <c r="E333" s="68">
        <v>395089</v>
      </c>
      <c r="F333" s="139" t="s">
        <v>238</v>
      </c>
      <c r="G333" s="139"/>
    </row>
    <row r="334" spans="1:7" ht="11.25" customHeight="1" outlineLevel="1">
      <c r="A334" s="58"/>
      <c r="B334" s="59"/>
      <c r="C334" s="60" t="s">
        <v>253</v>
      </c>
      <c r="D334" s="62"/>
      <c r="E334" s="61">
        <v>1645326</v>
      </c>
      <c r="F334" s="63"/>
      <c r="G334" s="64"/>
    </row>
    <row r="335" spans="1:7" ht="21.75" customHeight="1" outlineLevel="2">
      <c r="A335" s="65"/>
      <c r="B335" s="66"/>
      <c r="C335" s="67"/>
      <c r="D335" s="69"/>
      <c r="E335" s="68">
        <v>1645326</v>
      </c>
      <c r="F335" s="139" t="s">
        <v>226</v>
      </c>
      <c r="G335" s="139"/>
    </row>
    <row r="336" spans="1:7" ht="11.25" customHeight="1" outlineLevel="1">
      <c r="A336" s="58"/>
      <c r="B336" s="59"/>
      <c r="C336" s="60" t="s">
        <v>379</v>
      </c>
      <c r="D336" s="62"/>
      <c r="E336" s="61">
        <v>5770000</v>
      </c>
      <c r="F336" s="63"/>
      <c r="G336" s="64"/>
    </row>
    <row r="337" spans="1:7" ht="11.25" customHeight="1" outlineLevel="2">
      <c r="A337" s="65"/>
      <c r="B337" s="66"/>
      <c r="C337" s="67"/>
      <c r="D337" s="69"/>
      <c r="E337" s="68">
        <v>5770000</v>
      </c>
      <c r="F337" s="139" t="s">
        <v>380</v>
      </c>
      <c r="G337" s="139"/>
    </row>
    <row r="338" spans="1:7" ht="11.25" customHeight="1" outlineLevel="1">
      <c r="A338" s="58"/>
      <c r="B338" s="59"/>
      <c r="C338" s="60" t="s">
        <v>381</v>
      </c>
      <c r="D338" s="62"/>
      <c r="E338" s="61">
        <v>-28276400</v>
      </c>
      <c r="F338" s="63"/>
      <c r="G338" s="64"/>
    </row>
    <row r="339" spans="1:7" ht="32.25" customHeight="1" outlineLevel="2">
      <c r="A339" s="65"/>
      <c r="B339" s="66"/>
      <c r="C339" s="67"/>
      <c r="D339" s="69"/>
      <c r="E339" s="68">
        <v>-28276400</v>
      </c>
      <c r="F339" s="139" t="s">
        <v>382</v>
      </c>
      <c r="G339" s="139"/>
    </row>
    <row r="340" spans="1:7" ht="11.25" customHeight="1" outlineLevel="1">
      <c r="A340" s="58"/>
      <c r="B340" s="59"/>
      <c r="C340" s="60" t="s">
        <v>383</v>
      </c>
      <c r="D340" s="62"/>
      <c r="E340" s="61">
        <v>18606600</v>
      </c>
      <c r="F340" s="63"/>
      <c r="G340" s="64"/>
    </row>
    <row r="341" spans="1:7" ht="42.75" customHeight="1" outlineLevel="2">
      <c r="A341" s="65"/>
      <c r="B341" s="66"/>
      <c r="C341" s="67"/>
      <c r="D341" s="69"/>
      <c r="E341" s="68">
        <v>18606600</v>
      </c>
      <c r="F341" s="139" t="s">
        <v>384</v>
      </c>
      <c r="G341" s="139"/>
    </row>
    <row r="342" spans="1:7" ht="11.25" customHeight="1" outlineLevel="1">
      <c r="A342" s="58"/>
      <c r="B342" s="59"/>
      <c r="C342" s="60" t="s">
        <v>385</v>
      </c>
      <c r="D342" s="62"/>
      <c r="E342" s="61">
        <v>3249800</v>
      </c>
      <c r="F342" s="63"/>
      <c r="G342" s="64"/>
    </row>
    <row r="343" spans="1:7" ht="32.25" customHeight="1" outlineLevel="2">
      <c r="A343" s="65"/>
      <c r="B343" s="66"/>
      <c r="C343" s="67"/>
      <c r="D343" s="69"/>
      <c r="E343" s="68">
        <v>6000000</v>
      </c>
      <c r="F343" s="139" t="s">
        <v>386</v>
      </c>
      <c r="G343" s="139"/>
    </row>
    <row r="344" spans="1:7" ht="32.25" customHeight="1" outlineLevel="2">
      <c r="A344" s="65"/>
      <c r="B344" s="66"/>
      <c r="C344" s="67"/>
      <c r="D344" s="69"/>
      <c r="E344" s="68">
        <v>-2750200</v>
      </c>
      <c r="F344" s="139" t="s">
        <v>387</v>
      </c>
      <c r="G344" s="139"/>
    </row>
    <row r="345" spans="1:7" ht="11.25" customHeight="1" outlineLevel="1">
      <c r="A345" s="58"/>
      <c r="B345" s="59"/>
      <c r="C345" s="60" t="s">
        <v>254</v>
      </c>
      <c r="D345" s="62"/>
      <c r="E345" s="61">
        <v>20000000</v>
      </c>
      <c r="F345" s="63"/>
      <c r="G345" s="64"/>
    </row>
    <row r="346" spans="1:7" ht="21.75" customHeight="1" outlineLevel="2">
      <c r="A346" s="65"/>
      <c r="B346" s="66"/>
      <c r="C346" s="67"/>
      <c r="D346" s="69"/>
      <c r="E346" s="68">
        <v>10000000</v>
      </c>
      <c r="F346" s="139" t="s">
        <v>255</v>
      </c>
      <c r="G346" s="139"/>
    </row>
    <row r="347" spans="1:7" ht="11.25" customHeight="1" outlineLevel="2">
      <c r="A347" s="65"/>
      <c r="B347" s="66"/>
      <c r="C347" s="67"/>
      <c r="D347" s="69"/>
      <c r="E347" s="68">
        <v>10000000</v>
      </c>
      <c r="F347" s="139" t="s">
        <v>256</v>
      </c>
      <c r="G347" s="139"/>
    </row>
    <row r="348" spans="1:7" ht="11.25" customHeight="1" outlineLevel="1">
      <c r="A348" s="58"/>
      <c r="B348" s="59"/>
      <c r="C348" s="60" t="s">
        <v>388</v>
      </c>
      <c r="D348" s="62"/>
      <c r="E348" s="61">
        <v>650000</v>
      </c>
      <c r="F348" s="63"/>
      <c r="G348" s="64"/>
    </row>
    <row r="349" spans="1:7" ht="42.75" customHeight="1" outlineLevel="2">
      <c r="A349" s="65"/>
      <c r="B349" s="66"/>
      <c r="C349" s="67"/>
      <c r="D349" s="69"/>
      <c r="E349" s="68">
        <v>650000</v>
      </c>
      <c r="F349" s="139" t="s">
        <v>389</v>
      </c>
      <c r="G349" s="139"/>
    </row>
    <row r="350" spans="1:7" ht="11.25" customHeight="1" outlineLevel="1">
      <c r="A350" s="58"/>
      <c r="B350" s="59"/>
      <c r="C350" s="60" t="s">
        <v>257</v>
      </c>
      <c r="D350" s="62"/>
      <c r="E350" s="61">
        <v>10000000</v>
      </c>
      <c r="F350" s="63"/>
      <c r="G350" s="64"/>
    </row>
    <row r="351" spans="1:7" ht="21.75" customHeight="1" outlineLevel="2">
      <c r="A351" s="65"/>
      <c r="B351" s="66"/>
      <c r="C351" s="67"/>
      <c r="D351" s="69"/>
      <c r="E351" s="68">
        <v>10000000</v>
      </c>
      <c r="F351" s="139" t="s">
        <v>258</v>
      </c>
      <c r="G351" s="139"/>
    </row>
    <row r="352" spans="1:7" ht="21.75" customHeight="1">
      <c r="A352" s="138" t="s">
        <v>259</v>
      </c>
      <c r="B352" s="138"/>
      <c r="C352" s="138"/>
      <c r="D352" s="55"/>
      <c r="E352" s="54">
        <v>26376030</v>
      </c>
      <c r="F352" s="56"/>
      <c r="G352" s="57"/>
    </row>
    <row r="353" spans="1:7" ht="11.25" customHeight="1" outlineLevel="1">
      <c r="A353" s="58"/>
      <c r="B353" s="59"/>
      <c r="C353" s="60" t="s">
        <v>260</v>
      </c>
      <c r="D353" s="62"/>
      <c r="E353" s="61">
        <v>2687000</v>
      </c>
      <c r="F353" s="63"/>
      <c r="G353" s="64"/>
    </row>
    <row r="354" spans="1:7" ht="32.25" customHeight="1" outlineLevel="2">
      <c r="A354" s="65"/>
      <c r="B354" s="66"/>
      <c r="C354" s="67"/>
      <c r="D354" s="69"/>
      <c r="E354" s="68">
        <v>2687000</v>
      </c>
      <c r="F354" s="139" t="s">
        <v>261</v>
      </c>
      <c r="G354" s="139"/>
    </row>
    <row r="355" spans="1:7" ht="11.25" customHeight="1" outlineLevel="1">
      <c r="A355" s="58"/>
      <c r="B355" s="59"/>
      <c r="C355" s="60" t="s">
        <v>262</v>
      </c>
      <c r="D355" s="62"/>
      <c r="E355" s="61">
        <v>-2000000</v>
      </c>
      <c r="F355" s="63"/>
      <c r="G355" s="64"/>
    </row>
    <row r="356" spans="1:7" ht="21.75" customHeight="1" outlineLevel="2">
      <c r="A356" s="65"/>
      <c r="B356" s="66"/>
      <c r="C356" s="67"/>
      <c r="D356" s="69"/>
      <c r="E356" s="68">
        <v>-2000000</v>
      </c>
      <c r="F356" s="139" t="s">
        <v>263</v>
      </c>
      <c r="G356" s="139"/>
    </row>
    <row r="357" spans="1:7" ht="11.25" customHeight="1" outlineLevel="1">
      <c r="A357" s="58"/>
      <c r="B357" s="59"/>
      <c r="C357" s="60" t="s">
        <v>264</v>
      </c>
      <c r="D357" s="62"/>
      <c r="E357" s="61">
        <v>-687000</v>
      </c>
      <c r="F357" s="63"/>
      <c r="G357" s="64"/>
    </row>
    <row r="358" spans="1:7" ht="21.75" customHeight="1" outlineLevel="2">
      <c r="A358" s="65"/>
      <c r="B358" s="66"/>
      <c r="C358" s="67"/>
      <c r="D358" s="69"/>
      <c r="E358" s="68">
        <v>-687000</v>
      </c>
      <c r="F358" s="139" t="s">
        <v>265</v>
      </c>
      <c r="G358" s="139"/>
    </row>
    <row r="359" spans="1:7" ht="11.25" customHeight="1" outlineLevel="1">
      <c r="A359" s="58"/>
      <c r="B359" s="59"/>
      <c r="C359" s="60" t="s">
        <v>266</v>
      </c>
      <c r="D359" s="62"/>
      <c r="E359" s="61">
        <v>4716030</v>
      </c>
      <c r="F359" s="63"/>
      <c r="G359" s="64"/>
    </row>
    <row r="360" spans="1:7" ht="21.75" customHeight="1" outlineLevel="2">
      <c r="A360" s="65"/>
      <c r="B360" s="66"/>
      <c r="C360" s="67"/>
      <c r="D360" s="69"/>
      <c r="E360" s="68">
        <v>4716030</v>
      </c>
      <c r="F360" s="139" t="s">
        <v>226</v>
      </c>
      <c r="G360" s="139"/>
    </row>
    <row r="361" spans="1:7" ht="11.25" customHeight="1" outlineLevel="1">
      <c r="A361" s="58"/>
      <c r="B361" s="59"/>
      <c r="C361" s="60" t="s">
        <v>267</v>
      </c>
      <c r="D361" s="61">
        <v>170000</v>
      </c>
      <c r="E361" s="62"/>
      <c r="F361" s="63"/>
      <c r="G361" s="64"/>
    </row>
    <row r="362" spans="1:7" ht="11.25" customHeight="1" outlineLevel="2">
      <c r="A362" s="65"/>
      <c r="B362" s="66"/>
      <c r="C362" s="67"/>
      <c r="D362" s="68">
        <v>170000</v>
      </c>
      <c r="E362" s="69"/>
      <c r="F362" s="139" t="s">
        <v>244</v>
      </c>
      <c r="G362" s="139"/>
    </row>
    <row r="363" spans="1:7" ht="11.25" customHeight="1" outlineLevel="1">
      <c r="A363" s="58"/>
      <c r="B363" s="59"/>
      <c r="C363" s="60" t="s">
        <v>268</v>
      </c>
      <c r="D363" s="61">
        <v>-170000</v>
      </c>
      <c r="E363" s="62"/>
      <c r="F363" s="63"/>
      <c r="G363" s="64"/>
    </row>
    <row r="364" spans="1:7" ht="11.25" customHeight="1" outlineLevel="2">
      <c r="A364" s="65"/>
      <c r="B364" s="66"/>
      <c r="C364" s="67"/>
      <c r="D364" s="68">
        <v>-170000</v>
      </c>
      <c r="E364" s="69"/>
      <c r="F364" s="139" t="s">
        <v>244</v>
      </c>
      <c r="G364" s="139"/>
    </row>
    <row r="365" spans="1:7" ht="11.25" customHeight="1" outlineLevel="1">
      <c r="A365" s="58"/>
      <c r="B365" s="59"/>
      <c r="C365" s="60" t="s">
        <v>269</v>
      </c>
      <c r="D365" s="62"/>
      <c r="E365" s="61">
        <v>2800000</v>
      </c>
      <c r="F365" s="63"/>
      <c r="G365" s="64"/>
    </row>
    <row r="366" spans="1:7" ht="21.75" customHeight="1" outlineLevel="2">
      <c r="A366" s="65"/>
      <c r="B366" s="66"/>
      <c r="C366" s="67"/>
      <c r="D366" s="69"/>
      <c r="E366" s="68">
        <v>2800000</v>
      </c>
      <c r="F366" s="139" t="s">
        <v>270</v>
      </c>
      <c r="G366" s="139"/>
    </row>
    <row r="367" spans="1:7" ht="11.25" customHeight="1" outlineLevel="1">
      <c r="A367" s="58"/>
      <c r="B367" s="59"/>
      <c r="C367" s="60" t="s">
        <v>271</v>
      </c>
      <c r="D367" s="62"/>
      <c r="E367" s="61">
        <v>8860000</v>
      </c>
      <c r="F367" s="63"/>
      <c r="G367" s="64"/>
    </row>
    <row r="368" spans="1:7" ht="32.25" customHeight="1" outlineLevel="2">
      <c r="A368" s="65"/>
      <c r="B368" s="66"/>
      <c r="C368" s="67"/>
      <c r="D368" s="69"/>
      <c r="E368" s="68">
        <v>3900000</v>
      </c>
      <c r="F368" s="139" t="s">
        <v>272</v>
      </c>
      <c r="G368" s="139"/>
    </row>
    <row r="369" spans="1:7" ht="21.75" customHeight="1" outlineLevel="2">
      <c r="A369" s="65"/>
      <c r="B369" s="66"/>
      <c r="C369" s="67"/>
      <c r="D369" s="69"/>
      <c r="E369" s="68">
        <v>2550000</v>
      </c>
      <c r="F369" s="139" t="s">
        <v>273</v>
      </c>
      <c r="G369" s="139"/>
    </row>
    <row r="370" spans="1:7" ht="32.25" customHeight="1" outlineLevel="2">
      <c r="A370" s="65"/>
      <c r="B370" s="66"/>
      <c r="C370" s="67"/>
      <c r="D370" s="69"/>
      <c r="E370" s="68">
        <v>870000</v>
      </c>
      <c r="F370" s="139" t="s">
        <v>274</v>
      </c>
      <c r="G370" s="139"/>
    </row>
    <row r="371" spans="1:7" ht="11.25" customHeight="1" outlineLevel="2">
      <c r="A371" s="65"/>
      <c r="B371" s="66"/>
      <c r="C371" s="67"/>
      <c r="D371" s="69"/>
      <c r="E371" s="68">
        <v>1540000</v>
      </c>
      <c r="F371" s="139" t="s">
        <v>256</v>
      </c>
      <c r="G371" s="139"/>
    </row>
    <row r="372" spans="1:7" ht="11.25" customHeight="1" outlineLevel="1">
      <c r="A372" s="58"/>
      <c r="B372" s="59"/>
      <c r="C372" s="60" t="s">
        <v>275</v>
      </c>
      <c r="D372" s="62"/>
      <c r="E372" s="61">
        <v>10000000</v>
      </c>
      <c r="F372" s="63"/>
      <c r="G372" s="64"/>
    </row>
    <row r="373" spans="1:7" ht="21.75" customHeight="1" outlineLevel="2">
      <c r="A373" s="65"/>
      <c r="B373" s="66"/>
      <c r="C373" s="67"/>
      <c r="D373" s="69"/>
      <c r="E373" s="68">
        <v>10000000</v>
      </c>
      <c r="F373" s="139" t="s">
        <v>276</v>
      </c>
      <c r="G373" s="139"/>
    </row>
    <row r="374" spans="1:7" ht="21.75" customHeight="1">
      <c r="A374" s="138" t="s">
        <v>277</v>
      </c>
      <c r="B374" s="138"/>
      <c r="C374" s="138"/>
      <c r="D374" s="55"/>
      <c r="E374" s="54">
        <v>22034260</v>
      </c>
      <c r="F374" s="56"/>
      <c r="G374" s="57"/>
    </row>
    <row r="375" spans="1:7" ht="11.25" customHeight="1" outlineLevel="1">
      <c r="A375" s="58"/>
      <c r="B375" s="59"/>
      <c r="C375" s="60" t="s">
        <v>278</v>
      </c>
      <c r="D375" s="62"/>
      <c r="E375" s="61">
        <v>-3483282</v>
      </c>
      <c r="F375" s="63"/>
      <c r="G375" s="64"/>
    </row>
    <row r="376" spans="1:7" ht="42.75" customHeight="1" outlineLevel="2">
      <c r="A376" s="65"/>
      <c r="B376" s="66"/>
      <c r="C376" s="67"/>
      <c r="D376" s="69"/>
      <c r="E376" s="68">
        <v>-3483282</v>
      </c>
      <c r="F376" s="139" t="s">
        <v>238</v>
      </c>
      <c r="G376" s="139"/>
    </row>
    <row r="377" spans="1:7" ht="11.25" customHeight="1" outlineLevel="1">
      <c r="A377" s="58"/>
      <c r="B377" s="59"/>
      <c r="C377" s="60" t="s">
        <v>279</v>
      </c>
      <c r="D377" s="62"/>
      <c r="E377" s="61">
        <v>4417542</v>
      </c>
      <c r="F377" s="63"/>
      <c r="G377" s="64"/>
    </row>
    <row r="378" spans="1:7" ht="21.75" customHeight="1" outlineLevel="2">
      <c r="A378" s="65"/>
      <c r="B378" s="66"/>
      <c r="C378" s="67"/>
      <c r="D378" s="69"/>
      <c r="E378" s="68">
        <v>4417542</v>
      </c>
      <c r="F378" s="139" t="s">
        <v>226</v>
      </c>
      <c r="G378" s="139"/>
    </row>
    <row r="379" spans="1:7" ht="11.25" customHeight="1" outlineLevel="1">
      <c r="A379" s="58"/>
      <c r="B379" s="59"/>
      <c r="C379" s="60" t="s">
        <v>280</v>
      </c>
      <c r="D379" s="62"/>
      <c r="E379" s="61">
        <v>11100000</v>
      </c>
      <c r="F379" s="63"/>
      <c r="G379" s="64"/>
    </row>
    <row r="380" spans="1:7" ht="21.75" customHeight="1" outlineLevel="2">
      <c r="A380" s="65"/>
      <c r="B380" s="66"/>
      <c r="C380" s="67"/>
      <c r="D380" s="69"/>
      <c r="E380" s="68">
        <v>500000</v>
      </c>
      <c r="F380" s="139" t="s">
        <v>281</v>
      </c>
      <c r="G380" s="139"/>
    </row>
    <row r="381" spans="1:7" ht="21.75" customHeight="1" outlineLevel="2">
      <c r="A381" s="65"/>
      <c r="B381" s="66"/>
      <c r="C381" s="67"/>
      <c r="D381" s="69"/>
      <c r="E381" s="68">
        <v>10600000</v>
      </c>
      <c r="F381" s="139" t="s">
        <v>282</v>
      </c>
      <c r="G381" s="139"/>
    </row>
    <row r="382" spans="1:7" ht="11.25" customHeight="1" outlineLevel="1">
      <c r="A382" s="58"/>
      <c r="B382" s="59"/>
      <c r="C382" s="60" t="s">
        <v>283</v>
      </c>
      <c r="D382" s="62"/>
      <c r="E382" s="61">
        <v>10000000</v>
      </c>
      <c r="F382" s="63"/>
      <c r="G382" s="64"/>
    </row>
    <row r="383" spans="1:7" ht="21.75" customHeight="1" outlineLevel="2">
      <c r="A383" s="65"/>
      <c r="B383" s="66"/>
      <c r="C383" s="67"/>
      <c r="D383" s="69"/>
      <c r="E383" s="68">
        <v>10000000</v>
      </c>
      <c r="F383" s="139" t="s">
        <v>284</v>
      </c>
      <c r="G383" s="139"/>
    </row>
    <row r="384" spans="1:7" ht="21.75" customHeight="1">
      <c r="A384" s="138" t="s">
        <v>285</v>
      </c>
      <c r="B384" s="138"/>
      <c r="C384" s="138"/>
      <c r="D384" s="55"/>
      <c r="E384" s="54">
        <v>12227001</v>
      </c>
      <c r="F384" s="56"/>
      <c r="G384" s="57"/>
    </row>
    <row r="385" spans="1:7" ht="11.25" customHeight="1" outlineLevel="1">
      <c r="A385" s="58"/>
      <c r="B385" s="59"/>
      <c r="C385" s="60" t="s">
        <v>286</v>
      </c>
      <c r="D385" s="62"/>
      <c r="E385" s="61">
        <v>1858001</v>
      </c>
      <c r="F385" s="63"/>
      <c r="G385" s="64"/>
    </row>
    <row r="386" spans="1:7" ht="21.75" customHeight="1" outlineLevel="2">
      <c r="A386" s="65"/>
      <c r="B386" s="66"/>
      <c r="C386" s="67"/>
      <c r="D386" s="69"/>
      <c r="E386" s="68">
        <v>1858001</v>
      </c>
      <c r="F386" s="139" t="s">
        <v>226</v>
      </c>
      <c r="G386" s="139"/>
    </row>
    <row r="387" spans="1:7" ht="11.25" customHeight="1" outlineLevel="1">
      <c r="A387" s="58"/>
      <c r="B387" s="59"/>
      <c r="C387" s="60" t="s">
        <v>287</v>
      </c>
      <c r="D387" s="62"/>
      <c r="E387" s="61">
        <v>369000</v>
      </c>
      <c r="F387" s="63"/>
      <c r="G387" s="64"/>
    </row>
    <row r="388" spans="1:7" ht="21.75" customHeight="1" outlineLevel="2">
      <c r="A388" s="65"/>
      <c r="B388" s="66"/>
      <c r="C388" s="67"/>
      <c r="D388" s="69"/>
      <c r="E388" s="68">
        <v>70000</v>
      </c>
      <c r="F388" s="139" t="s">
        <v>229</v>
      </c>
      <c r="G388" s="139"/>
    </row>
    <row r="389" spans="1:7" ht="21.75" customHeight="1" outlineLevel="2">
      <c r="A389" s="65"/>
      <c r="B389" s="66"/>
      <c r="C389" s="67"/>
      <c r="D389" s="69"/>
      <c r="E389" s="68">
        <v>299000</v>
      </c>
      <c r="F389" s="139" t="s">
        <v>230</v>
      </c>
      <c r="G389" s="139"/>
    </row>
    <row r="390" spans="1:7" ht="11.25" customHeight="1" outlineLevel="1">
      <c r="A390" s="58"/>
      <c r="B390" s="59"/>
      <c r="C390" s="60" t="s">
        <v>288</v>
      </c>
      <c r="D390" s="62"/>
      <c r="E390" s="61">
        <v>10000000</v>
      </c>
      <c r="F390" s="63"/>
      <c r="G390" s="64"/>
    </row>
    <row r="391" spans="1:7" ht="21.75" customHeight="1" outlineLevel="2">
      <c r="A391" s="65"/>
      <c r="B391" s="66"/>
      <c r="C391" s="67"/>
      <c r="D391" s="69"/>
      <c r="E391" s="68">
        <v>10000000</v>
      </c>
      <c r="F391" s="139" t="s">
        <v>289</v>
      </c>
      <c r="G391" s="139"/>
    </row>
    <row r="392" spans="1:7" ht="21.75" customHeight="1">
      <c r="A392" s="138" t="s">
        <v>290</v>
      </c>
      <c r="B392" s="138"/>
      <c r="C392" s="138"/>
      <c r="D392" s="54">
        <v>2309000</v>
      </c>
      <c r="E392" s="54">
        <v>20290976</v>
      </c>
      <c r="F392" s="56"/>
      <c r="G392" s="57"/>
    </row>
    <row r="393" spans="1:7" ht="11.25" customHeight="1" outlineLevel="1">
      <c r="A393" s="58"/>
      <c r="B393" s="59"/>
      <c r="C393" s="60" t="s">
        <v>291</v>
      </c>
      <c r="D393" s="61">
        <v>2309000</v>
      </c>
      <c r="E393" s="62"/>
      <c r="F393" s="63"/>
      <c r="G393" s="64"/>
    </row>
    <row r="394" spans="1:7" ht="11.25" customHeight="1" outlineLevel="2">
      <c r="A394" s="65"/>
      <c r="B394" s="66"/>
      <c r="C394" s="67"/>
      <c r="D394" s="68">
        <v>2309000</v>
      </c>
      <c r="E394" s="69"/>
      <c r="F394" s="139" t="s">
        <v>292</v>
      </c>
      <c r="G394" s="139"/>
    </row>
    <row r="395" spans="1:7" ht="11.25" customHeight="1" outlineLevel="1">
      <c r="A395" s="58"/>
      <c r="B395" s="59"/>
      <c r="C395" s="60" t="s">
        <v>293</v>
      </c>
      <c r="D395" s="62"/>
      <c r="E395" s="61">
        <v>6790976</v>
      </c>
      <c r="F395" s="63"/>
      <c r="G395" s="64"/>
    </row>
    <row r="396" spans="1:7" ht="21.75" customHeight="1" outlineLevel="2">
      <c r="A396" s="65"/>
      <c r="B396" s="66"/>
      <c r="C396" s="67"/>
      <c r="D396" s="69"/>
      <c r="E396" s="68">
        <v>6790976</v>
      </c>
      <c r="F396" s="139" t="s">
        <v>226</v>
      </c>
      <c r="G396" s="139"/>
    </row>
    <row r="397" spans="1:7" ht="11.25" customHeight="1" outlineLevel="1">
      <c r="A397" s="58"/>
      <c r="B397" s="59"/>
      <c r="C397" s="60" t="s">
        <v>294</v>
      </c>
      <c r="D397" s="62"/>
      <c r="E397" s="61">
        <v>3500000</v>
      </c>
      <c r="F397" s="63"/>
      <c r="G397" s="64"/>
    </row>
    <row r="398" spans="1:7" ht="32.25" customHeight="1" outlineLevel="2">
      <c r="A398" s="65"/>
      <c r="B398" s="66"/>
      <c r="C398" s="67"/>
      <c r="D398" s="69"/>
      <c r="E398" s="68">
        <v>3500000</v>
      </c>
      <c r="F398" s="139" t="s">
        <v>295</v>
      </c>
      <c r="G398" s="139"/>
    </row>
    <row r="399" spans="1:7" ht="11.25" customHeight="1" outlineLevel="1">
      <c r="A399" s="58"/>
      <c r="B399" s="59"/>
      <c r="C399" s="60" t="s">
        <v>296</v>
      </c>
      <c r="D399" s="62"/>
      <c r="E399" s="61">
        <v>10000000</v>
      </c>
      <c r="F399" s="63"/>
      <c r="G399" s="64"/>
    </row>
    <row r="400" spans="1:7" ht="21.75" customHeight="1" outlineLevel="2">
      <c r="A400" s="65"/>
      <c r="B400" s="66"/>
      <c r="C400" s="67"/>
      <c r="D400" s="69"/>
      <c r="E400" s="68">
        <v>10000000</v>
      </c>
      <c r="F400" s="139" t="s">
        <v>297</v>
      </c>
      <c r="G400" s="139"/>
    </row>
    <row r="401" spans="1:7" ht="21.75" customHeight="1">
      <c r="A401" s="138" t="s">
        <v>298</v>
      </c>
      <c r="B401" s="138"/>
      <c r="C401" s="138"/>
      <c r="D401" s="55"/>
      <c r="E401" s="54">
        <v>19679190</v>
      </c>
      <c r="F401" s="56"/>
      <c r="G401" s="57"/>
    </row>
    <row r="402" spans="1:7" ht="11.25" customHeight="1" outlineLevel="1">
      <c r="A402" s="58"/>
      <c r="B402" s="59"/>
      <c r="C402" s="60" t="s">
        <v>299</v>
      </c>
      <c r="D402" s="62"/>
      <c r="E402" s="61">
        <v>7729190</v>
      </c>
      <c r="F402" s="63"/>
      <c r="G402" s="64"/>
    </row>
    <row r="403" spans="1:7" ht="21.75" customHeight="1" outlineLevel="2">
      <c r="A403" s="65"/>
      <c r="B403" s="66"/>
      <c r="C403" s="67"/>
      <c r="D403" s="69"/>
      <c r="E403" s="68">
        <v>7729190</v>
      </c>
      <c r="F403" s="139" t="s">
        <v>226</v>
      </c>
      <c r="G403" s="139"/>
    </row>
    <row r="404" spans="1:7" ht="11.25" customHeight="1" outlineLevel="1">
      <c r="A404" s="58"/>
      <c r="B404" s="59"/>
      <c r="C404" s="60" t="s">
        <v>300</v>
      </c>
      <c r="D404" s="62"/>
      <c r="E404" s="61">
        <v>1950000</v>
      </c>
      <c r="F404" s="63"/>
      <c r="G404" s="64"/>
    </row>
    <row r="405" spans="1:7" ht="21.75" customHeight="1" outlineLevel="2">
      <c r="A405" s="65"/>
      <c r="B405" s="66"/>
      <c r="C405" s="67"/>
      <c r="D405" s="69"/>
      <c r="E405" s="68">
        <v>1950000</v>
      </c>
      <c r="F405" s="139" t="s">
        <v>230</v>
      </c>
      <c r="G405" s="139"/>
    </row>
    <row r="406" spans="1:7" ht="11.25" customHeight="1" outlineLevel="1">
      <c r="A406" s="58"/>
      <c r="B406" s="59"/>
      <c r="C406" s="60" t="s">
        <v>301</v>
      </c>
      <c r="D406" s="62"/>
      <c r="E406" s="61">
        <v>10000000</v>
      </c>
      <c r="F406" s="63"/>
      <c r="G406" s="64"/>
    </row>
    <row r="407" spans="1:7" ht="21.75" customHeight="1" outlineLevel="2">
      <c r="A407" s="65"/>
      <c r="B407" s="66"/>
      <c r="C407" s="67"/>
      <c r="D407" s="69"/>
      <c r="E407" s="68">
        <v>10000000</v>
      </c>
      <c r="F407" s="139" t="s">
        <v>302</v>
      </c>
      <c r="G407" s="139"/>
    </row>
    <row r="408" spans="1:7" ht="21.75" customHeight="1">
      <c r="A408" s="138" t="s">
        <v>303</v>
      </c>
      <c r="B408" s="138"/>
      <c r="C408" s="138"/>
      <c r="D408" s="55"/>
      <c r="E408" s="54">
        <v>42272591</v>
      </c>
      <c r="F408" s="56"/>
      <c r="G408" s="57"/>
    </row>
    <row r="409" spans="1:7" ht="11.25" customHeight="1" outlineLevel="1">
      <c r="A409" s="58"/>
      <c r="B409" s="59"/>
      <c r="C409" s="60" t="s">
        <v>390</v>
      </c>
      <c r="D409" s="62"/>
      <c r="E409" s="61">
        <v>5661700</v>
      </c>
      <c r="F409" s="63"/>
      <c r="G409" s="64"/>
    </row>
    <row r="410" spans="1:7" ht="11.25" customHeight="1" outlineLevel="2">
      <c r="A410" s="65"/>
      <c r="B410" s="66"/>
      <c r="C410" s="67"/>
      <c r="D410" s="69"/>
      <c r="E410" s="68">
        <v>5661700</v>
      </c>
      <c r="F410" s="139" t="s">
        <v>391</v>
      </c>
      <c r="G410" s="139"/>
    </row>
    <row r="411" spans="1:7" ht="11.25" customHeight="1" outlineLevel="1">
      <c r="A411" s="58"/>
      <c r="B411" s="59"/>
      <c r="C411" s="60" t="s">
        <v>392</v>
      </c>
      <c r="D411" s="62"/>
      <c r="E411" s="61">
        <v>9600000</v>
      </c>
      <c r="F411" s="63"/>
      <c r="G411" s="64"/>
    </row>
    <row r="412" spans="1:7" ht="11.25" customHeight="1" outlineLevel="2">
      <c r="A412" s="65"/>
      <c r="B412" s="66"/>
      <c r="C412" s="67"/>
      <c r="D412" s="69"/>
      <c r="E412" s="68">
        <v>9600000</v>
      </c>
      <c r="F412" s="139" t="s">
        <v>393</v>
      </c>
      <c r="G412" s="139"/>
    </row>
    <row r="413" spans="1:7" ht="11.25" customHeight="1" outlineLevel="1">
      <c r="A413" s="58"/>
      <c r="B413" s="59"/>
      <c r="C413" s="60" t="s">
        <v>394</v>
      </c>
      <c r="D413" s="62"/>
      <c r="E413" s="61">
        <v>600000</v>
      </c>
      <c r="F413" s="63"/>
      <c r="G413" s="64"/>
    </row>
    <row r="414" spans="1:7" ht="11.25" customHeight="1" outlineLevel="2">
      <c r="A414" s="65"/>
      <c r="B414" s="66"/>
      <c r="C414" s="67"/>
      <c r="D414" s="69"/>
      <c r="E414" s="68">
        <v>600000</v>
      </c>
      <c r="F414" s="139" t="s">
        <v>393</v>
      </c>
      <c r="G414" s="139"/>
    </row>
    <row r="415" spans="1:7" ht="11.25" customHeight="1" outlineLevel="1">
      <c r="A415" s="58"/>
      <c r="B415" s="59"/>
      <c r="C415" s="60" t="s">
        <v>395</v>
      </c>
      <c r="D415" s="62"/>
      <c r="E415" s="61">
        <v>720000</v>
      </c>
      <c r="F415" s="63"/>
      <c r="G415" s="64"/>
    </row>
    <row r="416" spans="1:7" ht="11.25" customHeight="1" outlineLevel="2">
      <c r="A416" s="65"/>
      <c r="B416" s="66"/>
      <c r="C416" s="67"/>
      <c r="D416" s="69"/>
      <c r="E416" s="68">
        <v>720000</v>
      </c>
      <c r="F416" s="139" t="s">
        <v>393</v>
      </c>
      <c r="G416" s="139"/>
    </row>
    <row r="417" spans="1:7" ht="11.25" customHeight="1" outlineLevel="1">
      <c r="A417" s="58"/>
      <c r="B417" s="59"/>
      <c r="C417" s="60" t="s">
        <v>304</v>
      </c>
      <c r="D417" s="62"/>
      <c r="E417" s="61">
        <v>1307513</v>
      </c>
      <c r="F417" s="63"/>
      <c r="G417" s="64"/>
    </row>
    <row r="418" spans="1:7" ht="32.25" customHeight="1" outlineLevel="2">
      <c r="A418" s="65"/>
      <c r="B418" s="66"/>
      <c r="C418" s="67"/>
      <c r="D418" s="69"/>
      <c r="E418" s="68">
        <v>1307513</v>
      </c>
      <c r="F418" s="139" t="s">
        <v>224</v>
      </c>
      <c r="G418" s="139"/>
    </row>
    <row r="419" spans="1:7" ht="11.25" customHeight="1" outlineLevel="1">
      <c r="A419" s="58"/>
      <c r="B419" s="59"/>
      <c r="C419" s="60" t="s">
        <v>305</v>
      </c>
      <c r="D419" s="62"/>
      <c r="E419" s="61">
        <v>14605078</v>
      </c>
      <c r="F419" s="63"/>
      <c r="G419" s="64"/>
    </row>
    <row r="420" spans="1:7" ht="21.75" customHeight="1" outlineLevel="2">
      <c r="A420" s="65"/>
      <c r="B420" s="66"/>
      <c r="C420" s="67"/>
      <c r="D420" s="69"/>
      <c r="E420" s="68">
        <v>14605078</v>
      </c>
      <c r="F420" s="139" t="s">
        <v>226</v>
      </c>
      <c r="G420" s="139"/>
    </row>
    <row r="421" spans="1:7" ht="11.25" customHeight="1" outlineLevel="1">
      <c r="A421" s="58"/>
      <c r="B421" s="59"/>
      <c r="C421" s="60" t="s">
        <v>396</v>
      </c>
      <c r="D421" s="62"/>
      <c r="E421" s="61">
        <v>10000000</v>
      </c>
      <c r="F421" s="63"/>
      <c r="G421" s="64"/>
    </row>
    <row r="422" spans="1:7" ht="21.75" customHeight="1" outlineLevel="2">
      <c r="A422" s="65"/>
      <c r="B422" s="66"/>
      <c r="C422" s="67"/>
      <c r="D422" s="69"/>
      <c r="E422" s="68">
        <v>10000000</v>
      </c>
      <c r="F422" s="139" t="s">
        <v>397</v>
      </c>
      <c r="G422" s="139"/>
    </row>
    <row r="423" spans="1:7" ht="11.25" customHeight="1" outlineLevel="1">
      <c r="A423" s="58"/>
      <c r="B423" s="59"/>
      <c r="C423" s="60" t="s">
        <v>398</v>
      </c>
      <c r="D423" s="62"/>
      <c r="E423" s="61">
        <v>-26581700</v>
      </c>
      <c r="F423" s="63"/>
      <c r="G423" s="64"/>
    </row>
    <row r="424" spans="1:7" ht="21.75" customHeight="1" outlineLevel="2">
      <c r="A424" s="65"/>
      <c r="B424" s="66"/>
      <c r="C424" s="67"/>
      <c r="D424" s="69"/>
      <c r="E424" s="68">
        <v>4000000</v>
      </c>
      <c r="F424" s="139" t="s">
        <v>399</v>
      </c>
      <c r="G424" s="139"/>
    </row>
    <row r="425" spans="1:7" ht="21.75" customHeight="1" outlineLevel="2">
      <c r="A425" s="65"/>
      <c r="B425" s="66"/>
      <c r="C425" s="67"/>
      <c r="D425" s="69"/>
      <c r="E425" s="68">
        <v>-31581700</v>
      </c>
      <c r="F425" s="139" t="s">
        <v>400</v>
      </c>
      <c r="G425" s="139"/>
    </row>
    <row r="426" spans="1:7" ht="21.75" customHeight="1" outlineLevel="2">
      <c r="A426" s="65"/>
      <c r="B426" s="66"/>
      <c r="C426" s="67"/>
      <c r="D426" s="69"/>
      <c r="E426" s="68">
        <v>1000000</v>
      </c>
      <c r="F426" s="139" t="s">
        <v>401</v>
      </c>
      <c r="G426" s="139"/>
    </row>
    <row r="427" spans="1:7" ht="11.25" customHeight="1" outlineLevel="1">
      <c r="A427" s="58"/>
      <c r="B427" s="59"/>
      <c r="C427" s="60" t="s">
        <v>306</v>
      </c>
      <c r="D427" s="62"/>
      <c r="E427" s="61">
        <v>16360000</v>
      </c>
      <c r="F427" s="63"/>
      <c r="G427" s="64"/>
    </row>
    <row r="428" spans="1:7" ht="32.25" customHeight="1" outlineLevel="2">
      <c r="A428" s="65"/>
      <c r="B428" s="66"/>
      <c r="C428" s="67"/>
      <c r="D428" s="69"/>
      <c r="E428" s="68">
        <v>2400000</v>
      </c>
      <c r="F428" s="139" t="s">
        <v>307</v>
      </c>
      <c r="G428" s="139"/>
    </row>
    <row r="429" spans="1:7" ht="32.25" customHeight="1" outlineLevel="2">
      <c r="A429" s="65"/>
      <c r="B429" s="66"/>
      <c r="C429" s="67"/>
      <c r="D429" s="69"/>
      <c r="E429" s="68">
        <v>3900000</v>
      </c>
      <c r="F429" s="139" t="s">
        <v>308</v>
      </c>
      <c r="G429" s="139"/>
    </row>
    <row r="430" spans="1:7" ht="32.25" customHeight="1" outlineLevel="2">
      <c r="A430" s="65"/>
      <c r="B430" s="66"/>
      <c r="C430" s="67"/>
      <c r="D430" s="69"/>
      <c r="E430" s="68">
        <v>3700000</v>
      </c>
      <c r="F430" s="139" t="s">
        <v>309</v>
      </c>
      <c r="G430" s="139"/>
    </row>
    <row r="431" spans="1:7" ht="11.25" customHeight="1" outlineLevel="2">
      <c r="A431" s="65"/>
      <c r="B431" s="66"/>
      <c r="C431" s="67"/>
      <c r="D431" s="69"/>
      <c r="E431" s="68">
        <v>1690000</v>
      </c>
      <c r="F431" s="139" t="s">
        <v>256</v>
      </c>
      <c r="G431" s="139"/>
    </row>
    <row r="432" spans="1:7" ht="21.75" customHeight="1" outlineLevel="2">
      <c r="A432" s="65"/>
      <c r="B432" s="66"/>
      <c r="C432" s="67"/>
      <c r="D432" s="69"/>
      <c r="E432" s="68">
        <v>340000</v>
      </c>
      <c r="F432" s="139" t="s">
        <v>310</v>
      </c>
      <c r="G432" s="139"/>
    </row>
    <row r="433" spans="1:7" ht="21.75" customHeight="1" outlineLevel="2">
      <c r="A433" s="65"/>
      <c r="B433" s="66"/>
      <c r="C433" s="67"/>
      <c r="D433" s="69"/>
      <c r="E433" s="68">
        <v>4240000</v>
      </c>
      <c r="F433" s="139" t="s">
        <v>282</v>
      </c>
      <c r="G433" s="139"/>
    </row>
    <row r="434" spans="1:7" ht="21.75" customHeight="1" outlineLevel="2">
      <c r="A434" s="65"/>
      <c r="B434" s="66"/>
      <c r="C434" s="67"/>
      <c r="D434" s="69"/>
      <c r="E434" s="68">
        <v>90000</v>
      </c>
      <c r="F434" s="139" t="s">
        <v>311</v>
      </c>
      <c r="G434" s="139"/>
    </row>
    <row r="435" spans="1:7" ht="11.25" customHeight="1" outlineLevel="1">
      <c r="A435" s="58"/>
      <c r="B435" s="59"/>
      <c r="C435" s="60" t="s">
        <v>312</v>
      </c>
      <c r="D435" s="62"/>
      <c r="E435" s="61">
        <v>10000000</v>
      </c>
      <c r="F435" s="63"/>
      <c r="G435" s="64"/>
    </row>
    <row r="436" spans="1:7" ht="21.75" customHeight="1" outlineLevel="2">
      <c r="A436" s="65"/>
      <c r="B436" s="66"/>
      <c r="C436" s="67"/>
      <c r="D436" s="69"/>
      <c r="E436" s="68">
        <v>10000000</v>
      </c>
      <c r="F436" s="139" t="s">
        <v>313</v>
      </c>
      <c r="G436" s="139"/>
    </row>
    <row r="437" spans="1:7" ht="21.75" customHeight="1">
      <c r="A437" s="138" t="s">
        <v>314</v>
      </c>
      <c r="B437" s="138"/>
      <c r="C437" s="138"/>
      <c r="D437" s="54">
        <v>-2309000</v>
      </c>
      <c r="E437" s="54">
        <v>22829183</v>
      </c>
      <c r="F437" s="56"/>
      <c r="G437" s="57"/>
    </row>
    <row r="438" spans="1:7" ht="11.25" customHeight="1" outlineLevel="1">
      <c r="A438" s="58"/>
      <c r="B438" s="59"/>
      <c r="C438" s="60" t="s">
        <v>315</v>
      </c>
      <c r="D438" s="61">
        <v>-2309000</v>
      </c>
      <c r="E438" s="62"/>
      <c r="F438" s="63"/>
      <c r="G438" s="64"/>
    </row>
    <row r="439" spans="1:7" ht="11.25" customHeight="1" outlineLevel="2">
      <c r="A439" s="65"/>
      <c r="B439" s="66"/>
      <c r="C439" s="67"/>
      <c r="D439" s="68">
        <v>-2309000</v>
      </c>
      <c r="E439" s="69"/>
      <c r="F439" s="139" t="s">
        <v>292</v>
      </c>
      <c r="G439" s="139"/>
    </row>
    <row r="440" spans="1:7" ht="11.25" customHeight="1" outlineLevel="1">
      <c r="A440" s="58"/>
      <c r="B440" s="59"/>
      <c r="C440" s="60" t="s">
        <v>316</v>
      </c>
      <c r="D440" s="62"/>
      <c r="E440" s="61">
        <v>424773</v>
      </c>
      <c r="F440" s="63"/>
      <c r="G440" s="64"/>
    </row>
    <row r="441" spans="1:7" ht="32.25" customHeight="1" outlineLevel="2">
      <c r="A441" s="65"/>
      <c r="B441" s="66"/>
      <c r="C441" s="67"/>
      <c r="D441" s="69"/>
      <c r="E441" s="68">
        <v>424773</v>
      </c>
      <c r="F441" s="139" t="s">
        <v>224</v>
      </c>
      <c r="G441" s="139"/>
    </row>
    <row r="442" spans="1:7" ht="11.25" customHeight="1" outlineLevel="1">
      <c r="A442" s="58"/>
      <c r="B442" s="59"/>
      <c r="C442" s="60" t="s">
        <v>317</v>
      </c>
      <c r="D442" s="62"/>
      <c r="E442" s="61">
        <v>2416437</v>
      </c>
      <c r="F442" s="63"/>
      <c r="G442" s="64"/>
    </row>
    <row r="443" spans="1:7" ht="32.25" customHeight="1" outlineLevel="2">
      <c r="A443" s="65"/>
      <c r="B443" s="66"/>
      <c r="C443" s="67"/>
      <c r="D443" s="69"/>
      <c r="E443" s="68">
        <v>2416437</v>
      </c>
      <c r="F443" s="139" t="s">
        <v>318</v>
      </c>
      <c r="G443" s="139"/>
    </row>
    <row r="444" spans="1:7" ht="11.25" customHeight="1" outlineLevel="1">
      <c r="A444" s="58"/>
      <c r="B444" s="59"/>
      <c r="C444" s="60" t="s">
        <v>319</v>
      </c>
      <c r="D444" s="62"/>
      <c r="E444" s="61">
        <v>9987973</v>
      </c>
      <c r="F444" s="63"/>
      <c r="G444" s="64"/>
    </row>
    <row r="445" spans="1:7" ht="21.75" customHeight="1" outlineLevel="2">
      <c r="A445" s="65"/>
      <c r="B445" s="66"/>
      <c r="C445" s="67"/>
      <c r="D445" s="69"/>
      <c r="E445" s="68">
        <v>9987973</v>
      </c>
      <c r="F445" s="139" t="s">
        <v>282</v>
      </c>
      <c r="G445" s="139"/>
    </row>
    <row r="446" spans="1:7" ht="11.25" customHeight="1" outlineLevel="1">
      <c r="A446" s="58"/>
      <c r="B446" s="59"/>
      <c r="C446" s="60" t="s">
        <v>320</v>
      </c>
      <c r="D446" s="62"/>
      <c r="E446" s="61">
        <v>10000000</v>
      </c>
      <c r="F446" s="63"/>
      <c r="G446" s="64"/>
    </row>
    <row r="447" spans="1:7" ht="21.75" customHeight="1" outlineLevel="2">
      <c r="A447" s="65"/>
      <c r="B447" s="66"/>
      <c r="C447" s="67"/>
      <c r="D447" s="69"/>
      <c r="E447" s="68">
        <v>10000000</v>
      </c>
      <c r="F447" s="139" t="s">
        <v>321</v>
      </c>
      <c r="G447" s="139"/>
    </row>
    <row r="448" spans="1:7" ht="12.75" customHeight="1">
      <c r="A448" s="146" t="s">
        <v>402</v>
      </c>
      <c r="B448" s="146"/>
      <c r="C448" s="146"/>
      <c r="D448" s="72">
        <v>378997731</v>
      </c>
      <c r="E448" s="72">
        <v>1678411486</v>
      </c>
      <c r="F448" s="73"/>
      <c r="G448" s="74"/>
    </row>
  </sheetData>
  <sheetProtection/>
  <autoFilter ref="A1:O46"/>
  <mergeCells count="347">
    <mergeCell ref="F26:G26"/>
    <mergeCell ref="F314:G314"/>
    <mergeCell ref="F316:G316"/>
    <mergeCell ref="F318:G318"/>
    <mergeCell ref="F320:G320"/>
    <mergeCell ref="F324:G324"/>
    <mergeCell ref="F234:G234"/>
    <mergeCell ref="F104:G104"/>
    <mergeCell ref="F109:G109"/>
    <mergeCell ref="F110:G110"/>
    <mergeCell ref="F326:G326"/>
    <mergeCell ref="F328:G328"/>
    <mergeCell ref="A331:C331"/>
    <mergeCell ref="F436:G436"/>
    <mergeCell ref="F434:G434"/>
    <mergeCell ref="A437:C437"/>
    <mergeCell ref="F422:G422"/>
    <mergeCell ref="F425:G425"/>
    <mergeCell ref="F426:G426"/>
    <mergeCell ref="F420:G420"/>
    <mergeCell ref="F439:G439"/>
    <mergeCell ref="F441:G441"/>
    <mergeCell ref="F428:G428"/>
    <mergeCell ref="F429:G429"/>
    <mergeCell ref="F430:G430"/>
    <mergeCell ref="F431:G431"/>
    <mergeCell ref="F433:G433"/>
    <mergeCell ref="F432:G432"/>
    <mergeCell ref="F424:G424"/>
    <mergeCell ref="F407:G407"/>
    <mergeCell ref="F410:G410"/>
    <mergeCell ref="F412:G412"/>
    <mergeCell ref="F414:G414"/>
    <mergeCell ref="F416:G416"/>
    <mergeCell ref="F400:G400"/>
    <mergeCell ref="F398:G398"/>
    <mergeCell ref="A401:C401"/>
    <mergeCell ref="F403:G403"/>
    <mergeCell ref="F405:G405"/>
    <mergeCell ref="F386:G386"/>
    <mergeCell ref="F388:G388"/>
    <mergeCell ref="F391:G391"/>
    <mergeCell ref="F389:G389"/>
    <mergeCell ref="A392:C392"/>
    <mergeCell ref="F394:G394"/>
    <mergeCell ref="F378:G378"/>
    <mergeCell ref="F380:G380"/>
    <mergeCell ref="F383:G383"/>
    <mergeCell ref="F381:G381"/>
    <mergeCell ref="A384:C384"/>
    <mergeCell ref="F368:G368"/>
    <mergeCell ref="F370:G370"/>
    <mergeCell ref="F373:G373"/>
    <mergeCell ref="F369:G369"/>
    <mergeCell ref="F371:G371"/>
    <mergeCell ref="A374:C374"/>
    <mergeCell ref="F366:G366"/>
    <mergeCell ref="F358:G358"/>
    <mergeCell ref="F360:G360"/>
    <mergeCell ref="F362:G362"/>
    <mergeCell ref="F364:G364"/>
    <mergeCell ref="F346:G346"/>
    <mergeCell ref="F351:G351"/>
    <mergeCell ref="F347:G347"/>
    <mergeCell ref="F349:G349"/>
    <mergeCell ref="F356:G356"/>
    <mergeCell ref="A352:C352"/>
    <mergeCell ref="F354:G354"/>
    <mergeCell ref="F344:G344"/>
    <mergeCell ref="F333:G333"/>
    <mergeCell ref="F335:G335"/>
    <mergeCell ref="F337:G337"/>
    <mergeCell ref="F339:G339"/>
    <mergeCell ref="F341:G341"/>
    <mergeCell ref="F343:G343"/>
    <mergeCell ref="A305:C305"/>
    <mergeCell ref="F307:G307"/>
    <mergeCell ref="F309:G309"/>
    <mergeCell ref="F285:G285"/>
    <mergeCell ref="F287:G287"/>
    <mergeCell ref="A290:C290"/>
    <mergeCell ref="A293:C293"/>
    <mergeCell ref="F295:G295"/>
    <mergeCell ref="F300:G300"/>
    <mergeCell ref="F297:G297"/>
    <mergeCell ref="A265:C265"/>
    <mergeCell ref="A268:C268"/>
    <mergeCell ref="A271:C271"/>
    <mergeCell ref="A274:C274"/>
    <mergeCell ref="F280:G280"/>
    <mergeCell ref="A281:C281"/>
    <mergeCell ref="F276:G276"/>
    <mergeCell ref="A235:C235"/>
    <mergeCell ref="F242:G242"/>
    <mergeCell ref="F248:G248"/>
    <mergeCell ref="F250:G250"/>
    <mergeCell ref="A253:C253"/>
    <mergeCell ref="F211:G211"/>
    <mergeCell ref="F213:G213"/>
    <mergeCell ref="F215:G215"/>
    <mergeCell ref="F220:G220"/>
    <mergeCell ref="A221:C221"/>
    <mergeCell ref="A225:C225"/>
    <mergeCell ref="F180:G180"/>
    <mergeCell ref="F184:G184"/>
    <mergeCell ref="F186:G186"/>
    <mergeCell ref="F187:G187"/>
    <mergeCell ref="F189:G189"/>
    <mergeCell ref="F195:G195"/>
    <mergeCell ref="F217:G217"/>
    <mergeCell ref="F219:G219"/>
    <mergeCell ref="F223:G223"/>
    <mergeCell ref="A144:C144"/>
    <mergeCell ref="A156:C156"/>
    <mergeCell ref="F152:G152"/>
    <mergeCell ref="F153:G153"/>
    <mergeCell ref="F155:G155"/>
    <mergeCell ref="F146:G146"/>
    <mergeCell ref="A68:C68"/>
    <mergeCell ref="F70:G70"/>
    <mergeCell ref="F72:G72"/>
    <mergeCell ref="F74:G74"/>
    <mergeCell ref="F77:G77"/>
    <mergeCell ref="F79:G79"/>
    <mergeCell ref="F330:G330"/>
    <mergeCell ref="F418:G418"/>
    <mergeCell ref="F443:G443"/>
    <mergeCell ref="A112:C112"/>
    <mergeCell ref="F116:G116"/>
    <mergeCell ref="A117:C117"/>
    <mergeCell ref="A124:C124"/>
    <mergeCell ref="F129:G129"/>
    <mergeCell ref="F131:G131"/>
    <mergeCell ref="A135:C135"/>
    <mergeCell ref="F445:G445"/>
    <mergeCell ref="F322:G322"/>
    <mergeCell ref="F325:G325"/>
    <mergeCell ref="F447:G447"/>
    <mergeCell ref="A448:C448"/>
    <mergeCell ref="F311:G311"/>
    <mergeCell ref="F313:G313"/>
    <mergeCell ref="F376:G376"/>
    <mergeCell ref="F396:G396"/>
    <mergeCell ref="A408:C408"/>
    <mergeCell ref="F299:G299"/>
    <mergeCell ref="F302:G302"/>
    <mergeCell ref="F304:G304"/>
    <mergeCell ref="F301:G301"/>
    <mergeCell ref="F289:G289"/>
    <mergeCell ref="F278:G278"/>
    <mergeCell ref="F257:G257"/>
    <mergeCell ref="A258:C258"/>
    <mergeCell ref="F261:G261"/>
    <mergeCell ref="A262:C262"/>
    <mergeCell ref="F245:G245"/>
    <mergeCell ref="F247:G247"/>
    <mergeCell ref="F249:G249"/>
    <mergeCell ref="F252:G252"/>
    <mergeCell ref="F239:G239"/>
    <mergeCell ref="F241:G241"/>
    <mergeCell ref="F243:G243"/>
    <mergeCell ref="F244:G244"/>
    <mergeCell ref="F224:G224"/>
    <mergeCell ref="F231:G231"/>
    <mergeCell ref="F228:G228"/>
    <mergeCell ref="F230:G230"/>
    <mergeCell ref="F232:G232"/>
    <mergeCell ref="F207:G207"/>
    <mergeCell ref="F210:G210"/>
    <mergeCell ref="F212:G212"/>
    <mergeCell ref="F214:G214"/>
    <mergeCell ref="F205:G205"/>
    <mergeCell ref="F206:G206"/>
    <mergeCell ref="F208:G208"/>
    <mergeCell ref="F209:G209"/>
    <mergeCell ref="F197:G197"/>
    <mergeCell ref="F198:G198"/>
    <mergeCell ref="F199:G199"/>
    <mergeCell ref="F201:G201"/>
    <mergeCell ref="F204:G204"/>
    <mergeCell ref="F200:G200"/>
    <mergeCell ref="F202:G202"/>
    <mergeCell ref="F203:G203"/>
    <mergeCell ref="F190:G190"/>
    <mergeCell ref="F191:G191"/>
    <mergeCell ref="F192:G192"/>
    <mergeCell ref="F193:G193"/>
    <mergeCell ref="F194:G194"/>
    <mergeCell ref="F196:G196"/>
    <mergeCell ref="F181:G181"/>
    <mergeCell ref="F182:G182"/>
    <mergeCell ref="F185:G185"/>
    <mergeCell ref="F172:G172"/>
    <mergeCell ref="F175:G175"/>
    <mergeCell ref="F179:G179"/>
    <mergeCell ref="F173:G173"/>
    <mergeCell ref="F174:G174"/>
    <mergeCell ref="F177:G177"/>
    <mergeCell ref="F164:G164"/>
    <mergeCell ref="F166:G166"/>
    <mergeCell ref="F167:G167"/>
    <mergeCell ref="F168:G168"/>
    <mergeCell ref="F170:G170"/>
    <mergeCell ref="F158:G158"/>
    <mergeCell ref="F159:G159"/>
    <mergeCell ref="F161:G161"/>
    <mergeCell ref="F162:G162"/>
    <mergeCell ref="F147:G147"/>
    <mergeCell ref="F148:G148"/>
    <mergeCell ref="F149:G149"/>
    <mergeCell ref="F151:G151"/>
    <mergeCell ref="F139:G139"/>
    <mergeCell ref="F141:G141"/>
    <mergeCell ref="F143:G143"/>
    <mergeCell ref="F132:G132"/>
    <mergeCell ref="F133:G133"/>
    <mergeCell ref="F134:G134"/>
    <mergeCell ref="F123:G123"/>
    <mergeCell ref="F128:G128"/>
    <mergeCell ref="F119:G119"/>
    <mergeCell ref="F121:G121"/>
    <mergeCell ref="F106:G106"/>
    <mergeCell ref="F108:G108"/>
    <mergeCell ref="F111:G111"/>
    <mergeCell ref="F97:G97"/>
    <mergeCell ref="F102:G102"/>
    <mergeCell ref="F99:G99"/>
    <mergeCell ref="F101:G101"/>
    <mergeCell ref="F105:G105"/>
    <mergeCell ref="F89:G89"/>
    <mergeCell ref="F91:G91"/>
    <mergeCell ref="F95:G95"/>
    <mergeCell ref="F87:G87"/>
    <mergeCell ref="F90:G90"/>
    <mergeCell ref="F93:G93"/>
    <mergeCell ref="F80:G80"/>
    <mergeCell ref="F82:G82"/>
    <mergeCell ref="F83:G83"/>
    <mergeCell ref="F85:G85"/>
    <mergeCell ref="F71:G71"/>
    <mergeCell ref="F75:G75"/>
    <mergeCell ref="F76:G76"/>
    <mergeCell ref="F62:G62"/>
    <mergeCell ref="F63:G63"/>
    <mergeCell ref="F65:G65"/>
    <mergeCell ref="F67:G67"/>
    <mergeCell ref="F60:G60"/>
    <mergeCell ref="F64:G64"/>
    <mergeCell ref="A50:C50"/>
    <mergeCell ref="F57:G57"/>
    <mergeCell ref="A53:C53"/>
    <mergeCell ref="F58:G58"/>
    <mergeCell ref="F47:G49"/>
    <mergeCell ref="D47:D49"/>
    <mergeCell ref="E47:E49"/>
    <mergeCell ref="L39:O39"/>
    <mergeCell ref="J39:K39"/>
    <mergeCell ref="L40:M40"/>
    <mergeCell ref="N40:O40"/>
    <mergeCell ref="F42:G42"/>
    <mergeCell ref="A41:B41"/>
    <mergeCell ref="F36:G36"/>
    <mergeCell ref="A34:B34"/>
    <mergeCell ref="F37:G37"/>
    <mergeCell ref="F44:G44"/>
    <mergeCell ref="A31:B31"/>
    <mergeCell ref="A46:C46"/>
    <mergeCell ref="A45:B45"/>
    <mergeCell ref="A44:B44"/>
    <mergeCell ref="A29:B29"/>
    <mergeCell ref="F43:G43"/>
    <mergeCell ref="A42:B42"/>
    <mergeCell ref="F41:G41"/>
    <mergeCell ref="F39:G39"/>
    <mergeCell ref="A43:B43"/>
    <mergeCell ref="A38:B38"/>
    <mergeCell ref="A39:B39"/>
    <mergeCell ref="A40:B40"/>
    <mergeCell ref="F32:G32"/>
    <mergeCell ref="A13:B13"/>
    <mergeCell ref="A32:B32"/>
    <mergeCell ref="F30:G30"/>
    <mergeCell ref="A37:B37"/>
    <mergeCell ref="A36:B36"/>
    <mergeCell ref="A7:C7"/>
    <mergeCell ref="F34:G34"/>
    <mergeCell ref="F35:G35"/>
    <mergeCell ref="A21:B21"/>
    <mergeCell ref="F20:G20"/>
    <mergeCell ref="F24:G24"/>
    <mergeCell ref="F21:G21"/>
    <mergeCell ref="A23:C23"/>
    <mergeCell ref="A22:B22"/>
    <mergeCell ref="A19:B19"/>
    <mergeCell ref="A17:B17"/>
    <mergeCell ref="A18:B18"/>
    <mergeCell ref="F17:G17"/>
    <mergeCell ref="A2:G2"/>
    <mergeCell ref="A4:G4"/>
    <mergeCell ref="A5:B5"/>
    <mergeCell ref="A3:G3"/>
    <mergeCell ref="A24:B24"/>
    <mergeCell ref="A20:B20"/>
    <mergeCell ref="F23:G23"/>
    <mergeCell ref="A6:C6"/>
    <mergeCell ref="A12:B12"/>
    <mergeCell ref="A14:B14"/>
    <mergeCell ref="F5:G5"/>
    <mergeCell ref="F6:G6"/>
    <mergeCell ref="F7:G7"/>
    <mergeCell ref="F12:G12"/>
    <mergeCell ref="F13:G13"/>
    <mergeCell ref="F45:G45"/>
    <mergeCell ref="F18:G18"/>
    <mergeCell ref="F19:G19"/>
    <mergeCell ref="F15:G15"/>
    <mergeCell ref="F29:G29"/>
    <mergeCell ref="F14:G14"/>
    <mergeCell ref="A35:C35"/>
    <mergeCell ref="A28:C28"/>
    <mergeCell ref="A25:C25"/>
    <mergeCell ref="F31:G31"/>
    <mergeCell ref="F25:G25"/>
    <mergeCell ref="A16:B16"/>
    <mergeCell ref="F28:G28"/>
    <mergeCell ref="F22:G22"/>
    <mergeCell ref="A26:B26"/>
    <mergeCell ref="A8:B8"/>
    <mergeCell ref="F8:G8"/>
    <mergeCell ref="F16:G16"/>
    <mergeCell ref="A11:B11"/>
    <mergeCell ref="A15:B15"/>
    <mergeCell ref="F11:G11"/>
    <mergeCell ref="A9:B9"/>
    <mergeCell ref="A10:B10"/>
    <mergeCell ref="F9:G9"/>
    <mergeCell ref="F10:G10"/>
    <mergeCell ref="F27:G27"/>
    <mergeCell ref="F40:G40"/>
    <mergeCell ref="F46:G46"/>
    <mergeCell ref="A47:C47"/>
    <mergeCell ref="A48:B48"/>
    <mergeCell ref="A27:B27"/>
    <mergeCell ref="A33:B33"/>
    <mergeCell ref="F38:G38"/>
    <mergeCell ref="F33:G33"/>
    <mergeCell ref="A30:B30"/>
  </mergeCells>
  <printOptions/>
  <pageMargins left="0.5905511811023623" right="0.3937007874015748" top="0.5905511811023623" bottom="0.5905511811023623" header="0.3937007874015748" footer="0.3937007874015748"/>
  <pageSetup fitToHeight="100" horizontalDpi="600" verticalDpi="600" orientation="landscape" pageOrder="overThenDown" paperSize="9" scale="72" r:id="rId1"/>
  <headerFooter alignWithMargins="0">
    <oddFooter>&amp;C&amp;P</oddFooter>
  </headerFooter>
  <rowBreaks count="4" manualBreakCount="4">
    <brk id="46" max="6" man="1"/>
    <brk id="84" max="6" man="1"/>
    <brk id="111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cp:lastPrinted>2021-11-25T18:03:19Z</cp:lastPrinted>
  <dcterms:created xsi:type="dcterms:W3CDTF">2020-11-25T07:31:58Z</dcterms:created>
  <dcterms:modified xsi:type="dcterms:W3CDTF">2021-11-25T18:20:35Z</dcterms:modified>
  <cp:category/>
  <cp:version/>
  <cp:contentType/>
  <cp:contentStatus/>
  <cp:revision>1</cp:revision>
</cp:coreProperties>
</file>