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nna.kozachenko\Desktop\ЗМІНИ Турбота всі 2025-2027\25-27 зміни Турбота після ДФ\"/>
    </mc:Choice>
  </mc:AlternateContent>
  <bookViews>
    <workbookView xWindow="0" yWindow="0" windowWidth="24000" windowHeight="9735" tabRatio="506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Лист1!$N$19:$Z$39</definedName>
  </definedNames>
  <calcPr calcId="152511" iterateDelta="1E-4"/>
</workbook>
</file>

<file path=xl/calcChain.xml><?xml version="1.0" encoding="utf-8"?>
<calcChain xmlns="http://schemas.openxmlformats.org/spreadsheetml/2006/main">
  <c r="Q16" i="1" l="1"/>
  <c r="S16" i="1"/>
  <c r="U16" i="1"/>
  <c r="H47" i="1"/>
  <c r="H46" i="1"/>
  <c r="L45" i="1"/>
  <c r="K45" i="1"/>
  <c r="J45" i="1"/>
  <c r="H45" i="1"/>
  <c r="H44" i="1"/>
  <c r="H43" i="1"/>
  <c r="H41" i="1"/>
  <c r="H40" i="1"/>
  <c r="U47" i="1"/>
  <c r="U46" i="1"/>
  <c r="Y45" i="1"/>
  <c r="X45" i="1"/>
  <c r="W45" i="1"/>
  <c r="U45" i="1"/>
  <c r="U44" i="1"/>
  <c r="U43" i="1"/>
  <c r="U41" i="1"/>
  <c r="U40" i="1"/>
  <c r="H54" i="1" l="1"/>
  <c r="H53" i="1"/>
  <c r="H52" i="1"/>
  <c r="H51" i="1"/>
  <c r="H48" i="1" s="1"/>
  <c r="H50" i="1"/>
  <c r="H49" i="1"/>
  <c r="U48" i="1"/>
  <c r="U54" i="1"/>
  <c r="U53" i="1"/>
  <c r="U52" i="1"/>
  <c r="U51" i="1"/>
  <c r="U50" i="1"/>
  <c r="U49" i="1"/>
  <c r="U85" i="1" l="1"/>
  <c r="Y83" i="1"/>
  <c r="X83" i="1"/>
  <c r="W83" i="1"/>
  <c r="U83" i="1"/>
  <c r="U82" i="1"/>
  <c r="U81" i="1"/>
  <c r="U80" i="1"/>
  <c r="U79" i="1"/>
  <c r="U78" i="1"/>
  <c r="H85" i="1"/>
  <c r="L83" i="1"/>
  <c r="K83" i="1"/>
  <c r="J83" i="1"/>
  <c r="H83" i="1"/>
  <c r="H82" i="1"/>
  <c r="H81" i="1"/>
  <c r="H80" i="1"/>
  <c r="H79" i="1"/>
  <c r="H78" i="1"/>
  <c r="J17" i="1" l="1"/>
  <c r="U90" i="1"/>
  <c r="U89" i="1"/>
  <c r="U88" i="1"/>
  <c r="Y77" i="1"/>
  <c r="X77" i="1"/>
  <c r="U76" i="1"/>
  <c r="Y75" i="1"/>
  <c r="X75" i="1"/>
  <c r="W75" i="1"/>
  <c r="U75" i="1"/>
  <c r="U74" i="1"/>
  <c r="U73" i="1"/>
  <c r="U72" i="1"/>
  <c r="U71" i="1"/>
  <c r="U70" i="1"/>
  <c r="X69" i="1"/>
  <c r="U69" i="1"/>
  <c r="Y68" i="1"/>
  <c r="X68" i="1"/>
  <c r="W68" i="1"/>
  <c r="U68" i="1"/>
  <c r="Y67" i="1"/>
  <c r="X67" i="1"/>
  <c r="W67" i="1"/>
  <c r="U67" i="1"/>
  <c r="U66" i="1"/>
  <c r="U65" i="1"/>
  <c r="U64" i="1"/>
  <c r="U63" i="1"/>
  <c r="U39" i="1"/>
  <c r="U38" i="1"/>
  <c r="U37" i="1"/>
  <c r="U34" i="1"/>
  <c r="Y33" i="1"/>
  <c r="Y37" i="1" s="1"/>
  <c r="X33" i="1"/>
  <c r="W33" i="1"/>
  <c r="U33" i="1"/>
  <c r="U32" i="1"/>
  <c r="U31" i="1"/>
  <c r="U30" i="1"/>
  <c r="U29" i="1"/>
  <c r="Y28" i="1"/>
  <c r="X28" i="1"/>
  <c r="W28" i="1"/>
  <c r="U28" i="1"/>
  <c r="U27" i="1"/>
  <c r="U26" i="1"/>
  <c r="U25" i="1"/>
  <c r="L77" i="1"/>
  <c r="K77" i="1"/>
  <c r="H76" i="1"/>
  <c r="L75" i="1"/>
  <c r="K75" i="1"/>
  <c r="J75" i="1"/>
  <c r="H75" i="1"/>
  <c r="H74" i="1"/>
  <c r="H73" i="1"/>
  <c r="H72" i="1"/>
  <c r="H71" i="1"/>
  <c r="H70" i="1"/>
  <c r="H88" i="1"/>
  <c r="H89" i="1"/>
  <c r="H90" i="1"/>
  <c r="K69" i="1"/>
  <c r="H69" i="1"/>
  <c r="L68" i="1"/>
  <c r="K68" i="1"/>
  <c r="J68" i="1"/>
  <c r="H68" i="1"/>
  <c r="L67" i="1"/>
  <c r="K67" i="1"/>
  <c r="J67" i="1"/>
  <c r="H67" i="1"/>
  <c r="H66" i="1"/>
  <c r="H65" i="1"/>
  <c r="H64" i="1"/>
  <c r="H63" i="1"/>
  <c r="H39" i="1"/>
  <c r="H38" i="1"/>
  <c r="H37" i="1"/>
  <c r="H34" i="1"/>
  <c r="L33" i="1"/>
  <c r="K33" i="1"/>
  <c r="J33" i="1"/>
  <c r="J37" i="1" s="1"/>
  <c r="H33" i="1"/>
  <c r="H32" i="1"/>
  <c r="H31" i="1"/>
  <c r="H30" i="1"/>
  <c r="H29" i="1"/>
  <c r="L28" i="1"/>
  <c r="K28" i="1"/>
  <c r="J28" i="1"/>
  <c r="H28" i="1"/>
  <c r="H27" i="1"/>
  <c r="H26" i="1"/>
  <c r="H25" i="1"/>
  <c r="Y39" i="1" l="1"/>
  <c r="T86" i="1"/>
  <c r="U24" i="1"/>
  <c r="X39" i="1"/>
  <c r="W37" i="1"/>
  <c r="X37" i="1"/>
  <c r="G86" i="1"/>
  <c r="K39" i="1"/>
  <c r="L39" i="1"/>
  <c r="K37" i="1"/>
  <c r="L37" i="1"/>
  <c r="H24" i="1"/>
  <c r="W17" i="1" l="1"/>
  <c r="W16" i="1" s="1"/>
  <c r="Q10" i="1"/>
  <c r="Q6" i="1" s="1"/>
  <c r="X6" i="1"/>
  <c r="V6" i="1"/>
  <c r="S6" i="1"/>
  <c r="H16" i="1" l="1"/>
  <c r="F16" i="1"/>
  <c r="D10" i="1"/>
  <c r="K6" i="1"/>
  <c r="I6" i="1"/>
  <c r="F6" i="1"/>
  <c r="J16" i="1" l="1"/>
  <c r="D16" i="1"/>
  <c r="D6" i="1"/>
</calcChain>
</file>

<file path=xl/comments1.xml><?xml version="1.0" encoding="utf-8"?>
<comments xmlns="http://schemas.openxmlformats.org/spreadsheetml/2006/main">
  <authors>
    <author>Катерина Д. Лукашевич</author>
  </authors>
  <commentList>
    <comment ref="J26" authorId="0" shapeId="0">
      <text>
        <r>
          <rPr>
            <b/>
            <sz val="9"/>
            <color indexed="81"/>
            <rFont val="Tahoma"/>
            <family val="2"/>
            <charset val="204"/>
          </rPr>
          <t>Катерина Д. Лукашевич:</t>
        </r>
        <r>
          <rPr>
            <sz val="9"/>
            <color indexed="81"/>
            <rFont val="Tahoma"/>
            <family val="2"/>
            <charset val="204"/>
          </rPr>
          <t xml:space="preserve">
2023 - 455,6 </t>
        </r>
      </text>
    </comment>
    <comment ref="W26" authorId="0" shapeId="0">
      <text>
        <r>
          <rPr>
            <b/>
            <sz val="9"/>
            <color indexed="81"/>
            <rFont val="Tahoma"/>
            <family val="2"/>
            <charset val="204"/>
          </rPr>
          <t>Катерина Д. Лукашевич:</t>
        </r>
        <r>
          <rPr>
            <sz val="9"/>
            <color indexed="81"/>
            <rFont val="Tahoma"/>
            <family val="2"/>
            <charset val="204"/>
          </rPr>
          <t xml:space="preserve">
2023 - 455,6 </t>
        </r>
      </text>
    </comment>
  </commentList>
</comments>
</file>

<file path=xl/sharedStrings.xml><?xml version="1.0" encoding="utf-8"?>
<sst xmlns="http://schemas.openxmlformats.org/spreadsheetml/2006/main" count="355" uniqueCount="111">
  <si>
    <t>Джерела фінан-сування</t>
  </si>
  <si>
    <t>Оперативна ціль: Підвищення соціальної захищеності мешканців</t>
  </si>
  <si>
    <t>Сектор 2.3. "Соціальна підтримка та допомога" Стратегії розвитку міста Києва до 2025 року</t>
  </si>
  <si>
    <t>Оперативна ціль Стратегії розвитку міста Києва до 2025 року</t>
  </si>
  <si>
    <t>Ззавдання програми</t>
  </si>
  <si>
    <t>Заходи програми</t>
  </si>
  <si>
    <t>Строки вико-нання заходу</t>
  </si>
  <si>
    <t>Виконавці заходу</t>
  </si>
  <si>
    <t>Обсяги фінансування (тис. грн)</t>
  </si>
  <si>
    <t>Назва показника</t>
  </si>
  <si>
    <t>Очікуваний результат 
(результативні показники)</t>
  </si>
  <si>
    <t>Разом - 
в т.ч.</t>
  </si>
  <si>
    <t>Діюча редакція</t>
  </si>
  <si>
    <t>Нова редакція</t>
  </si>
  <si>
    <t>Показники продукту</t>
  </si>
  <si>
    <t>Показник ефективності</t>
  </si>
  <si>
    <t>Показник якості</t>
  </si>
  <si>
    <t>Підвищення соціальної зашищенності мешканців</t>
  </si>
  <si>
    <t>1. Підви
щення ефективності функціону-
вання системи соціальної допомоги</t>
  </si>
  <si>
    <t>Департамент соціальної та ветеранської політики виконавчого органу Київської міської ради (Київської міської державної адміністрації)</t>
  </si>
  <si>
    <t>8.</t>
  </si>
  <si>
    <t xml:space="preserve">Обсяги фінансових ресурсів, необхідних для реалізації програми                                                                                          </t>
  </si>
  <si>
    <t>Всього
 (тис.грн.)</t>
  </si>
  <si>
    <t>у тому числі, за роками</t>
  </si>
  <si>
    <t>Всього</t>
  </si>
  <si>
    <t>у тому числі за: джерелами:</t>
  </si>
  <si>
    <t>8.1.</t>
  </si>
  <si>
    <t>державний бюджет</t>
  </si>
  <si>
    <t>8.2.</t>
  </si>
  <si>
    <t>бюджет міста Києва</t>
  </si>
  <si>
    <t>8.3.</t>
  </si>
  <si>
    <t>Таблицю розділу IV «Обґрунтування шляхів і засобів розв'язання проблеми, обсягів і джерел фінансування, строки виконання Програми»:</t>
  </si>
  <si>
    <t>(тис.грн.)</t>
  </si>
  <si>
    <t>Роки виконання програми</t>
  </si>
  <si>
    <t>Обсяг ресурсів, усього, у тому числі:</t>
  </si>
  <si>
    <t>Всього:</t>
  </si>
  <si>
    <t xml:space="preserve">Порівняльна таблиця до проєкту рішення Київської міської ради «Про внесення змін до міської цільової програми «Турбота. Назустріч киянам» на 2025 -2027 роки»             
      </t>
  </si>
  <si>
    <t>інші джерела</t>
  </si>
  <si>
    <t>Обсяг коштів, які пропонується залучити на виконання Програми</t>
  </si>
  <si>
    <t>Кошти інших джерел</t>
  </si>
  <si>
    <t>Перелік завдань і заходів міської цільової програми "Турбота. Назустріч киянам" на 2025-2027 роки</t>
  </si>
  <si>
    <t xml:space="preserve">Міська цільова програма "Турбота. Назустріч киянам" на 2025-2027 роки, затверджена рішенням Київської міської ради                                                 від 04 липня 2024 року №1651/9617 </t>
  </si>
  <si>
    <t>Усього витрат на виконання Програми</t>
  </si>
  <si>
    <t>1. Забезпечення надання одноразової адресної матеріальної допомоги малозабезпеченим киянам, які опинилися в складних життєвих обставинах та адресної матеріальної допомоги окремим категоріям населення міста Києва з нагоди відзначення державних свят та визначних дат</t>
  </si>
  <si>
    <t>2025-2027</t>
  </si>
  <si>
    <t>2025-</t>
  </si>
  <si>
    <t>2026-</t>
  </si>
  <si>
    <t>Кількість одержувачів матеральної допомоги, 
тис. осіб</t>
  </si>
  <si>
    <t>2027-</t>
  </si>
  <si>
    <t>Бюджет міста Києва</t>
  </si>
  <si>
    <t>Середній розмір допомоги на 1 особу, грн на рік</t>
  </si>
  <si>
    <t>Частка позитивних рішень до загальної кількості зверень, %</t>
  </si>
  <si>
    <t>7. Надання щомісячної матеріальної допомоги громадянам, яким присвоєно звання "Почесний громадянин міста Києва" та які досягли пенсійного віку</t>
  </si>
  <si>
    <t xml:space="preserve">Кількість одержувачів матеріальної допомоги, осіб, 
з них:
</t>
  </si>
  <si>
    <t>чоловіків, осіб</t>
  </si>
  <si>
    <t>жінок, осіб</t>
  </si>
  <si>
    <t>Середній розмір допомоги на 1 особу, грн/міс.</t>
  </si>
  <si>
    <t>Динаміка кількості одержувачів матеріальної допомоги до базового року, % *</t>
  </si>
  <si>
    <t>19. Забезпечення надання соціальних послуг шляхом соціального замовлення та компенсації надавачам вартості соціальних послуг, наданих отримувачам соціальних послуг на безоплатній основі</t>
  </si>
  <si>
    <r>
      <t xml:space="preserve">Показник витрат,
</t>
    </r>
    <r>
      <rPr>
        <sz val="12"/>
        <color indexed="8"/>
        <rFont val="Times New Roman"/>
        <family val="1"/>
        <charset val="204"/>
      </rPr>
      <t>Обсяг витрат, тис. грн</t>
    </r>
  </si>
  <si>
    <t>2) кількість отримувачів соціальних послуг,осіб</t>
  </si>
  <si>
    <t xml:space="preserve">2) Середня вартість соціальної послуги на 1 особу в рік, тис.грн </t>
  </si>
  <si>
    <t>20. Забезпечення виплати компенсації за харчування дітей пільгових категорій, які навчаються у комунальних закладах загальної, середньої та дошкільної освіти міста Києва, право безоплатного/пільгового харчування для яких установлено законами України та іншими нормативно-правовими актами у порядку, встановленому виконавчим органом Київської міської ради (Київської міської державної адміністрації)</t>
  </si>
  <si>
    <t>Показник продукту</t>
  </si>
  <si>
    <t xml:space="preserve">Кількість дітей пільгових категорій,  осіб     </t>
  </si>
  <si>
    <t>Середній розмір компенсації 1 дитині, грн/рік.</t>
  </si>
  <si>
    <t>Динаміка кількості дітей, що отримують безкоштовне харчування до базового року,%*</t>
  </si>
  <si>
    <r>
      <t xml:space="preserve">Показник витрат 
</t>
    </r>
    <r>
      <rPr>
        <sz val="10"/>
        <color indexed="8"/>
        <rFont val="Times New Roman"/>
        <family val="1"/>
        <charset val="204"/>
      </rPr>
      <t>Обсяг витрат, тис. грн</t>
    </r>
  </si>
  <si>
    <r>
      <t xml:space="preserve">Показник витрат 
</t>
    </r>
    <r>
      <rPr>
        <sz val="10"/>
        <color indexed="8"/>
        <rFont val="Times New Roman"/>
        <family val="1"/>
        <charset val="204"/>
      </rPr>
      <t>Обсяг витрат,</t>
    </r>
    <r>
      <rPr>
        <b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тис. грн</t>
    </r>
  </si>
  <si>
    <r>
      <t xml:space="preserve">Показник витрат,
</t>
    </r>
    <r>
      <rPr>
        <sz val="10"/>
        <color indexed="8"/>
        <rFont val="Times New Roman"/>
        <family val="1"/>
        <charset val="204"/>
      </rPr>
      <t>Обсяг витрат, тис. грн</t>
    </r>
  </si>
  <si>
    <r>
      <t xml:space="preserve">Показник продукту:
</t>
    </r>
    <r>
      <rPr>
        <sz val="10"/>
        <color indexed="8"/>
        <rFont val="Times New Roman"/>
        <family val="1"/>
        <charset val="204"/>
      </rPr>
      <t xml:space="preserve">1) кількість наданих видів соціальних послуг, од
</t>
    </r>
  </si>
  <si>
    <r>
      <t xml:space="preserve">Показник ефективності:
</t>
    </r>
    <r>
      <rPr>
        <sz val="10"/>
        <color indexed="8"/>
        <rFont val="Times New Roman"/>
        <family val="1"/>
        <charset val="204"/>
      </rPr>
      <t xml:space="preserve">1) Середня вартість 1 соціальної послуги, тис. грн 
 </t>
    </r>
  </si>
  <si>
    <r>
      <t xml:space="preserve">Показник якості: </t>
    </r>
    <r>
      <rPr>
        <sz val="10"/>
        <color indexed="8"/>
        <rFont val="Times New Roman"/>
        <family val="1"/>
        <charset val="204"/>
      </rPr>
      <t xml:space="preserve">
Рівень охоплених отримувачів соціальних послуг, %</t>
    </r>
  </si>
  <si>
    <t>20. Забезпечення виплати компенсації за харчування дітей пільгових категорій, які навчаються у комунальних закладах загальної, середньої та дошкільної освіти міста Києва,  право безоплатного/пільгового харчування для яких установлено законами України та іншими нормативно-правовими актами у порядку, встановленому виконавчим органом Київської міської ради (Київської міської державної адміністрації)</t>
  </si>
  <si>
    <t xml:space="preserve">Департамент соціальної та ветеранської політики виконавчого органу Київської міської ради (Київської міської державної адміністрації)
Департамент освіти і науки виконавчого органу Київської міської ради 
(Київської міської державної адміністрації); районні в місті Києві державні адміністрації
</t>
  </si>
  <si>
    <t>2025рік</t>
  </si>
  <si>
    <t>2026 рік</t>
  </si>
  <si>
    <t>2027 рік</t>
  </si>
  <si>
    <t xml:space="preserve">18. Надання інших пільг окремим категоріям громадян відповідно до законодавства </t>
  </si>
  <si>
    <t xml:space="preserve">Департамент соціальної та ветеранської політики виконавчого органу Київської міської ради (Київської міської державної адміністрації); районні в місті Києві державні адміністрації
</t>
  </si>
  <si>
    <t>Показник продукту:</t>
  </si>
  <si>
    <t>Бюджет 
міста Києва</t>
  </si>
  <si>
    <t>1) Кількість осіб, які отримують  компенсації за самостійне санаторно-курортне лікування, осіб</t>
  </si>
  <si>
    <t>2) Кількість осіб, яким виплачена щомісячна  грошова компенсацяі витрат на автомобільне паливо з розрахунку 50 літрів високооктанового бензину на місяць, осіб</t>
  </si>
  <si>
    <t>3) Кількість осіб, яким забезпечено капітальний ремонт власних житлих будинків і квартир, осіб</t>
  </si>
  <si>
    <t>4) Кількість осіб , яким виплачена щорічна  грошової компенсація витрат за проїзд  громадянам, які постраждали внаслідок аварії на ЧАЕС, осіб</t>
  </si>
  <si>
    <t>1) Розмір  компенсації за самостійне санаторно-курортне лікування на 1 особу,  грн</t>
  </si>
  <si>
    <t xml:space="preserve">2) Розмір щомісячної виплати грошової компенсації витрат на автомобільне паливо з розрахунку 50 літрів високооктанового бензину на місяць на 1 особу,  грн
</t>
  </si>
  <si>
    <t>3)  Середня вартість витрат на капітальний ремонт власних житлових будинків і квартир на 1 особу, тис.  грн</t>
  </si>
  <si>
    <t>4) Розмір щорічної виплати грошової компенсації витрат за проїзд  громадянам, які постраждали внаслідок аварії на ЧАЕС на 1 особу, грн</t>
  </si>
  <si>
    <t xml:space="preserve">Показник якості </t>
  </si>
  <si>
    <t xml:space="preserve">Рівень забезпечених компенсацією на санаторно-курортне лікування, паливо, ремонт квартир, проїзд до кількості звернень % </t>
  </si>
  <si>
    <t>Показник витрат,
Обсяг витрат, тис. грн</t>
  </si>
  <si>
    <t>2. Підви-
щення забезпече-
ності соціальною інфраструк-
турою</t>
  </si>
  <si>
    <t>2.1. Створення мережі закладів з надання соціальних і реабілітаційних послуг з дотриманням вимог  безбар'єрності та доступності відповідно до державних будівельних норм України</t>
  </si>
  <si>
    <r>
      <t xml:space="preserve">Кількість об'єктів реконструкції, одиниць
</t>
    </r>
    <r>
      <rPr>
        <sz val="12"/>
        <color indexed="10"/>
        <rFont val="Times New Roman"/>
        <family val="1"/>
        <charset val="204"/>
      </rPr>
      <t/>
    </r>
  </si>
  <si>
    <t>Середні витрати на реконструкцію  1  об'єкту, тис. грн</t>
  </si>
  <si>
    <t>Рівень виконання заходу ,%</t>
  </si>
  <si>
    <t xml:space="preserve">Департамент соціальної та ветеранської політики виконавчого органу Київської міської ради (Київської міської державної адміністрації);  районні в місті Києві державні адміністрації </t>
  </si>
  <si>
    <t xml:space="preserve"> Директор Департаменту соціальної та ветеранської політики      </t>
  </si>
  <si>
    <t>Руслан СВІТЛИЙ</t>
  </si>
  <si>
    <t>РАЗОМ ПО ПРОГРАМІ:  кошти бюджету   міста Києва 13 119 712,9 тис. грн.</t>
  </si>
  <si>
    <t>16.  Забезпечення надання соціальних послуг установами, закладами соціального захисту, створеними за рішеннями місцевих органів влади</t>
  </si>
  <si>
    <t>Департамент соціальної та ветеранської політики виконавчого органу Київської міської ради (Київської міської державної адміністрації); районні в місті Києві державні адміністрації</t>
  </si>
  <si>
    <t>Разом -    в т. ч.</t>
  </si>
  <si>
    <t>1) кількість установ, що надають соціальні послуги, одиниць</t>
  </si>
  <si>
    <t>2) кількість користувачів соціальних послуг,   осіб </t>
  </si>
  <si>
    <t>Бюджет  міста Києва</t>
  </si>
  <si>
    <t xml:space="preserve">Середні витрати на 1 користувача послуг на рік, грн. </t>
  </si>
  <si>
    <t>Рівень охоплених отримувачів соціальними послугами, %</t>
  </si>
  <si>
    <r>
      <t>РАЗОМ ПО ПРОГРАМІ:  кошти бюджету   міста Києва</t>
    </r>
    <r>
      <rPr>
        <b/>
        <sz val="11.5"/>
        <color theme="1"/>
        <rFont val="Times New Roman"/>
        <family val="1"/>
        <charset val="204"/>
      </rPr>
      <t xml:space="preserve"> 15 489 299,1</t>
    </r>
    <r>
      <rPr>
        <sz val="11.5"/>
        <color theme="1"/>
        <rFont val="Times New Roman"/>
        <family val="1"/>
        <charset val="204"/>
      </rPr>
      <t xml:space="preserve"> тис. грн.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</si>
</sst>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0.0"/>
    <numFmt numFmtId="165" formatCode="#,##0.0"/>
    <numFmt numFmtId="166" formatCode="_-* #,##0.0\ _₴_-;\-* #,##0.0\ _₴_-;_-* &quot;-&quot;??\ _₴_-;_-@_-"/>
  </numFmts>
  <fonts count="40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8"/>
      <name val="Arial Cyr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.5"/>
      <color indexed="8"/>
      <name val="Times New Roman"/>
      <family val="1"/>
      <charset val="204"/>
    </font>
    <font>
      <sz val="11.5"/>
      <name val="Times New Roman"/>
      <family val="1"/>
      <charset val="204"/>
    </font>
    <font>
      <b/>
      <sz val="11.5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theme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Arial Cyr"/>
      <family val="2"/>
      <charset val="204"/>
    </font>
    <font>
      <sz val="10"/>
      <color theme="1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6"/>
      <color rgb="FFFF000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407">
    <xf numFmtId="0" fontId="0" fillId="0" borderId="0" xfId="0"/>
    <xf numFmtId="0" fontId="8" fillId="0" borderId="0" xfId="0" applyFont="1"/>
    <xf numFmtId="165" fontId="8" fillId="0" borderId="0" xfId="0" applyNumberFormat="1" applyFont="1"/>
    <xf numFmtId="0" fontId="8" fillId="0" borderId="0" xfId="0" applyFont="1" applyFill="1"/>
    <xf numFmtId="165" fontId="9" fillId="0" borderId="0" xfId="0" applyNumberFormat="1" applyFont="1" applyFill="1"/>
    <xf numFmtId="0" fontId="10" fillId="0" borderId="7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8" fillId="17" borderId="0" xfId="0" applyFont="1" applyFill="1"/>
    <xf numFmtId="0" fontId="0" fillId="0" borderId="0" xfId="0" applyFont="1" applyFill="1"/>
    <xf numFmtId="0" fontId="15" fillId="0" borderId="9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left" vertical="top" wrapText="1"/>
    </xf>
    <xf numFmtId="0" fontId="17" fillId="0" borderId="44" xfId="0" applyFont="1" applyBorder="1" applyAlignment="1">
      <alignment horizontal="left" vertical="center" wrapText="1"/>
    </xf>
    <xf numFmtId="0" fontId="17" fillId="0" borderId="45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41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17" fillId="0" borderId="42" xfId="0" applyFont="1" applyBorder="1" applyAlignment="1">
      <alignment horizontal="right" vertical="center"/>
    </xf>
    <xf numFmtId="165" fontId="7" fillId="0" borderId="48" xfId="0" applyNumberFormat="1" applyFont="1" applyFill="1" applyBorder="1" applyAlignment="1">
      <alignment horizontal="center" vertical="top" wrapText="1"/>
    </xf>
    <xf numFmtId="0" fontId="14" fillId="16" borderId="4" xfId="0" applyFont="1" applyFill="1" applyBorder="1" applyAlignment="1">
      <alignment horizontal="center" vertical="center" wrapText="1"/>
    </xf>
    <xf numFmtId="0" fontId="14" fillId="16" borderId="0" xfId="0" applyFont="1" applyFill="1" applyBorder="1" applyAlignment="1">
      <alignment horizontal="center" vertical="center" wrapText="1"/>
    </xf>
    <xf numFmtId="165" fontId="14" fillId="0" borderId="5" xfId="0" applyNumberFormat="1" applyFont="1" applyFill="1" applyBorder="1" applyAlignment="1">
      <alignment horizontal="center" vertical="top" wrapText="1"/>
    </xf>
    <xf numFmtId="165" fontId="14" fillId="0" borderId="5" xfId="0" applyNumberFormat="1" applyFont="1" applyFill="1" applyBorder="1" applyAlignment="1">
      <alignment vertical="top" wrapText="1"/>
    </xf>
    <xf numFmtId="165" fontId="21" fillId="0" borderId="5" xfId="0" applyNumberFormat="1" applyFont="1" applyFill="1" applyBorder="1" applyAlignment="1">
      <alignment horizontal="center" vertical="top" wrapText="1"/>
    </xf>
    <xf numFmtId="165" fontId="21" fillId="0" borderId="6" xfId="0" applyNumberFormat="1" applyFont="1" applyFill="1" applyBorder="1" applyAlignment="1">
      <alignment horizontal="center" vertical="top" wrapText="1"/>
    </xf>
    <xf numFmtId="1" fontId="17" fillId="16" borderId="49" xfId="0" applyNumberFormat="1" applyFont="1" applyFill="1" applyBorder="1" applyAlignment="1">
      <alignment horizontal="center" vertical="top" wrapText="1"/>
    </xf>
    <xf numFmtId="1" fontId="17" fillId="16" borderId="48" xfId="0" applyNumberFormat="1" applyFont="1" applyFill="1" applyBorder="1" applyAlignment="1">
      <alignment horizontal="center" vertical="top" wrapText="1"/>
    </xf>
    <xf numFmtId="165" fontId="17" fillId="0" borderId="48" xfId="0" applyNumberFormat="1" applyFont="1" applyFill="1" applyBorder="1" applyAlignment="1">
      <alignment horizontal="center" vertical="top" wrapText="1"/>
    </xf>
    <xf numFmtId="165" fontId="19" fillId="0" borderId="5" xfId="0" applyNumberFormat="1" applyFont="1" applyFill="1" applyBorder="1" applyAlignment="1">
      <alignment vertical="top" wrapText="1"/>
    </xf>
    <xf numFmtId="165" fontId="19" fillId="0" borderId="5" xfId="0" applyNumberFormat="1" applyFont="1" applyFill="1" applyBorder="1" applyAlignment="1">
      <alignment horizontal="center" vertical="top" wrapText="1"/>
    </xf>
    <xf numFmtId="165" fontId="19" fillId="0" borderId="12" xfId="0" applyNumberFormat="1" applyFont="1" applyFill="1" applyBorder="1" applyAlignment="1">
      <alignment horizontal="center" vertical="top" wrapText="1"/>
    </xf>
    <xf numFmtId="1" fontId="17" fillId="16" borderId="13" xfId="0" applyNumberFormat="1" applyFont="1" applyFill="1" applyBorder="1" applyAlignment="1">
      <alignment horizontal="center" vertical="top" wrapText="1"/>
    </xf>
    <xf numFmtId="1" fontId="17" fillId="16" borderId="11" xfId="0" applyNumberFormat="1" applyFont="1" applyFill="1" applyBorder="1" applyAlignment="1">
      <alignment horizontal="center" vertical="top" wrapText="1"/>
    </xf>
    <xf numFmtId="165" fontId="17" fillId="0" borderId="11" xfId="0" applyNumberFormat="1" applyFont="1" applyFill="1" applyBorder="1" applyAlignment="1">
      <alignment horizontal="center" vertical="top" wrapText="1"/>
    </xf>
    <xf numFmtId="165" fontId="19" fillId="0" borderId="0" xfId="0" applyNumberFormat="1" applyFont="1" applyFill="1" applyBorder="1" applyAlignment="1">
      <alignment vertical="top" wrapText="1"/>
    </xf>
    <xf numFmtId="165" fontId="19" fillId="0" borderId="0" xfId="0" applyNumberFormat="1" applyFont="1" applyFill="1" applyBorder="1" applyAlignment="1">
      <alignment horizontal="center" vertical="top" wrapText="1"/>
    </xf>
    <xf numFmtId="165" fontId="19" fillId="0" borderId="6" xfId="0" applyNumberFormat="1" applyFont="1" applyFill="1" applyBorder="1" applyAlignment="1">
      <alignment horizontal="center" vertical="top" wrapText="1"/>
    </xf>
    <xf numFmtId="164" fontId="19" fillId="0" borderId="16" xfId="0" applyNumberFormat="1" applyFont="1" applyFill="1" applyBorder="1"/>
    <xf numFmtId="164" fontId="17" fillId="0" borderId="16" xfId="0" applyNumberFormat="1" applyFont="1" applyFill="1" applyBorder="1"/>
    <xf numFmtId="164" fontId="17" fillId="0" borderId="15" xfId="0" applyNumberFormat="1" applyFont="1" applyFill="1" applyBorder="1"/>
    <xf numFmtId="165" fontId="7" fillId="0" borderId="48" xfId="0" applyNumberFormat="1" applyFont="1" applyFill="1" applyBorder="1" applyAlignment="1">
      <alignment vertical="top" wrapText="1"/>
    </xf>
    <xf numFmtId="0" fontId="15" fillId="0" borderId="14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7" fillId="16" borderId="49" xfId="0" applyFont="1" applyFill="1" applyBorder="1" applyAlignment="1">
      <alignment vertical="center" wrapText="1"/>
    </xf>
    <xf numFmtId="0" fontId="7" fillId="16" borderId="50" xfId="0" applyFont="1" applyFill="1" applyBorder="1" applyAlignment="1">
      <alignment vertical="center" wrapText="1"/>
    </xf>
    <xf numFmtId="0" fontId="7" fillId="16" borderId="51" xfId="0" applyFont="1" applyFill="1" applyBorder="1" applyAlignment="1">
      <alignment vertical="center" wrapText="1"/>
    </xf>
    <xf numFmtId="0" fontId="23" fillId="0" borderId="30" xfId="0" applyFont="1" applyFill="1" applyBorder="1" applyAlignment="1">
      <alignment vertical="top" wrapText="1"/>
    </xf>
    <xf numFmtId="165" fontId="16" fillId="18" borderId="6" xfId="0" applyNumberFormat="1" applyFont="1" applyFill="1" applyBorder="1" applyAlignment="1">
      <alignment vertical="top" wrapText="1"/>
    </xf>
    <xf numFmtId="0" fontId="16" fillId="18" borderId="9" xfId="0" applyFont="1" applyFill="1" applyBorder="1" applyAlignment="1">
      <alignment horizontal="left" vertical="top" wrapText="1"/>
    </xf>
    <xf numFmtId="0" fontId="16" fillId="18" borderId="10" xfId="0" applyFont="1" applyFill="1" applyBorder="1" applyAlignment="1">
      <alignment horizontal="left" vertical="top" wrapText="1"/>
    </xf>
    <xf numFmtId="0" fontId="16" fillId="18" borderId="11" xfId="0" applyFont="1" applyFill="1" applyBorder="1" applyAlignment="1">
      <alignment horizontal="left" vertical="top" wrapText="1"/>
    </xf>
    <xf numFmtId="165" fontId="16" fillId="18" borderId="9" xfId="0" applyNumberFormat="1" applyFont="1" applyFill="1" applyBorder="1" applyAlignment="1">
      <alignment horizontal="center" vertical="top" wrapText="1"/>
    </xf>
    <xf numFmtId="165" fontId="16" fillId="18" borderId="10" xfId="0" applyNumberFormat="1" applyFont="1" applyFill="1" applyBorder="1" applyAlignment="1">
      <alignment horizontal="center" vertical="top" wrapText="1"/>
    </xf>
    <xf numFmtId="165" fontId="27" fillId="18" borderId="10" xfId="0" applyNumberFormat="1" applyFont="1" applyFill="1" applyBorder="1" applyAlignment="1">
      <alignment horizontal="center" vertical="top" wrapText="1"/>
    </xf>
    <xf numFmtId="0" fontId="16" fillId="0" borderId="11" xfId="0" applyFont="1" applyFill="1" applyBorder="1" applyAlignment="1">
      <alignment horizontal="right" vertical="top" wrapText="1"/>
    </xf>
    <xf numFmtId="0" fontId="16" fillId="0" borderId="9" xfId="0" applyFont="1" applyFill="1" applyBorder="1" applyAlignment="1">
      <alignment horizontal="right" vertical="top" wrapText="1"/>
    </xf>
    <xf numFmtId="0" fontId="16" fillId="0" borderId="10" xfId="0" applyFont="1" applyFill="1" applyBorder="1" applyAlignment="1">
      <alignment horizontal="right" vertical="top" wrapText="1"/>
    </xf>
    <xf numFmtId="165" fontId="16" fillId="18" borderId="11" xfId="0" applyNumberFormat="1" applyFont="1" applyFill="1" applyBorder="1" applyAlignment="1">
      <alignment horizontal="center" vertical="top" wrapText="1"/>
    </xf>
    <xf numFmtId="0" fontId="16" fillId="0" borderId="12" xfId="0" applyFont="1" applyFill="1" applyBorder="1" applyAlignment="1">
      <alignment horizontal="right" vertical="top" wrapText="1"/>
    </xf>
    <xf numFmtId="0" fontId="16" fillId="0" borderId="6" xfId="0" applyFont="1" applyFill="1" applyBorder="1" applyAlignment="1">
      <alignment horizontal="right" vertical="top" wrapText="1"/>
    </xf>
    <xf numFmtId="165" fontId="16" fillId="18" borderId="9" xfId="0" applyNumberFormat="1" applyFont="1" applyFill="1" applyBorder="1" applyAlignment="1">
      <alignment vertical="top" wrapText="1"/>
    </xf>
    <xf numFmtId="165" fontId="16" fillId="18" borderId="10" xfId="0" applyNumberFormat="1" applyFont="1" applyFill="1" applyBorder="1" applyAlignment="1">
      <alignment vertical="top" wrapText="1"/>
    </xf>
    <xf numFmtId="165" fontId="16" fillId="18" borderId="11" xfId="0" applyNumberFormat="1" applyFont="1" applyFill="1" applyBorder="1" applyAlignment="1">
      <alignment vertical="top" wrapText="1"/>
    </xf>
    <xf numFmtId="0" fontId="16" fillId="0" borderId="14" xfId="0" applyFont="1" applyFill="1" applyBorder="1" applyAlignment="1">
      <alignment horizontal="right" vertical="top" wrapText="1"/>
    </xf>
    <xf numFmtId="0" fontId="16" fillId="0" borderId="4" xfId="0" applyFont="1" applyFill="1" applyBorder="1" applyAlignment="1">
      <alignment horizontal="right" vertical="top" wrapText="1"/>
    </xf>
    <xf numFmtId="0" fontId="16" fillId="0" borderId="13" xfId="0" applyFont="1" applyFill="1" applyBorder="1" applyAlignment="1">
      <alignment horizontal="right" vertical="top" wrapText="1"/>
    </xf>
    <xf numFmtId="165" fontId="16" fillId="18" borderId="4" xfId="0" applyNumberFormat="1" applyFont="1" applyFill="1" applyBorder="1" applyAlignment="1">
      <alignment vertical="top" wrapText="1"/>
    </xf>
    <xf numFmtId="165" fontId="16" fillId="18" borderId="13" xfId="0" applyNumberFormat="1" applyFont="1" applyFill="1" applyBorder="1" applyAlignment="1">
      <alignment vertical="top" wrapText="1"/>
    </xf>
    <xf numFmtId="0" fontId="0" fillId="0" borderId="50" xfId="0" applyFont="1" applyBorder="1"/>
    <xf numFmtId="0" fontId="23" fillId="0" borderId="14" xfId="0" applyFont="1" applyFill="1" applyBorder="1" applyAlignment="1">
      <alignment vertical="top" wrapText="1"/>
    </xf>
    <xf numFmtId="0" fontId="23" fillId="0" borderId="4" xfId="0" applyFont="1" applyFill="1" applyBorder="1" applyAlignment="1">
      <alignment vertical="top" wrapText="1"/>
    </xf>
    <xf numFmtId="0" fontId="23" fillId="0" borderId="9" xfId="0" applyFont="1" applyFill="1" applyBorder="1" applyAlignment="1">
      <alignment vertical="top" wrapText="1"/>
    </xf>
    <xf numFmtId="0" fontId="23" fillId="0" borderId="10" xfId="0" applyFont="1" applyFill="1" applyBorder="1" applyAlignment="1">
      <alignment vertical="top" wrapText="1"/>
    </xf>
    <xf numFmtId="0" fontId="23" fillId="0" borderId="53" xfId="0" applyFont="1" applyFill="1" applyBorder="1" applyAlignment="1">
      <alignment vertical="top" wrapText="1"/>
    </xf>
    <xf numFmtId="0" fontId="8" fillId="0" borderId="0" xfId="0" applyFont="1" applyFill="1" applyBorder="1"/>
    <xf numFmtId="0" fontId="0" fillId="0" borderId="0" xfId="0" applyFont="1" applyFill="1" applyBorder="1"/>
    <xf numFmtId="165" fontId="22" fillId="18" borderId="9" xfId="0" applyNumberFormat="1" applyFont="1" applyFill="1" applyBorder="1" applyAlignment="1">
      <alignment horizontal="center" vertical="top" wrapText="1"/>
    </xf>
    <xf numFmtId="165" fontId="22" fillId="18" borderId="12" xfId="0" applyNumberFormat="1" applyFont="1" applyFill="1" applyBorder="1" applyAlignment="1">
      <alignment vertical="top" wrapText="1"/>
    </xf>
    <xf numFmtId="165" fontId="22" fillId="18" borderId="6" xfId="0" applyNumberFormat="1" applyFont="1" applyFill="1" applyBorder="1" applyAlignment="1">
      <alignment vertical="top" wrapText="1"/>
    </xf>
    <xf numFmtId="165" fontId="20" fillId="18" borderId="10" xfId="0" applyNumberFormat="1" applyFont="1" applyFill="1" applyBorder="1" applyAlignment="1">
      <alignment horizontal="center" vertical="top" wrapText="1"/>
    </xf>
    <xf numFmtId="165" fontId="7" fillId="18" borderId="10" xfId="0" applyNumberFormat="1" applyFont="1" applyFill="1" applyBorder="1" applyAlignment="1">
      <alignment horizontal="center" vertical="top" wrapText="1"/>
    </xf>
    <xf numFmtId="165" fontId="22" fillId="18" borderId="9" xfId="0" applyNumberFormat="1" applyFont="1" applyFill="1" applyBorder="1" applyAlignment="1">
      <alignment vertical="top" wrapText="1"/>
    </xf>
    <xf numFmtId="165" fontId="22" fillId="18" borderId="10" xfId="0" applyNumberFormat="1" applyFont="1" applyFill="1" applyBorder="1" applyAlignment="1">
      <alignment vertical="top" wrapText="1"/>
    </xf>
    <xf numFmtId="165" fontId="22" fillId="18" borderId="11" xfId="0" applyNumberFormat="1" applyFont="1" applyFill="1" applyBorder="1" applyAlignment="1">
      <alignment vertical="top" wrapText="1"/>
    </xf>
    <xf numFmtId="165" fontId="22" fillId="18" borderId="10" xfId="0" applyNumberFormat="1" applyFont="1" applyFill="1" applyBorder="1" applyAlignment="1">
      <alignment horizontal="center" vertical="top" wrapText="1"/>
    </xf>
    <xf numFmtId="3" fontId="22" fillId="18" borderId="10" xfId="0" applyNumberFormat="1" applyFont="1" applyFill="1" applyBorder="1" applyAlignment="1">
      <alignment horizontal="center" vertical="top" wrapText="1"/>
    </xf>
    <xf numFmtId="3" fontId="7" fillId="18" borderId="10" xfId="0" applyNumberFormat="1" applyFont="1" applyFill="1" applyBorder="1" applyAlignment="1">
      <alignment horizontal="center" vertical="top" wrapText="1"/>
    </xf>
    <xf numFmtId="165" fontId="22" fillId="18" borderId="4" xfId="0" applyNumberFormat="1" applyFont="1" applyFill="1" applyBorder="1" applyAlignment="1">
      <alignment vertical="top" wrapText="1"/>
    </xf>
    <xf numFmtId="3" fontId="20" fillId="18" borderId="10" xfId="0" applyNumberFormat="1" applyFont="1" applyFill="1" applyBorder="1" applyAlignment="1">
      <alignment horizontal="center" vertical="top" wrapText="1"/>
    </xf>
    <xf numFmtId="165" fontId="22" fillId="18" borderId="15" xfId="0" applyNumberFormat="1" applyFont="1" applyFill="1" applyBorder="1" applyAlignment="1">
      <alignment vertical="top" wrapText="1"/>
    </xf>
    <xf numFmtId="0" fontId="15" fillId="0" borderId="13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right" vertical="top" wrapText="1"/>
    </xf>
    <xf numFmtId="165" fontId="16" fillId="18" borderId="15" xfId="0" applyNumberFormat="1" applyFont="1" applyFill="1" applyBorder="1" applyAlignment="1">
      <alignment vertical="top" wrapText="1"/>
    </xf>
    <xf numFmtId="165" fontId="7" fillId="18" borderId="11" xfId="0" applyNumberFormat="1" applyFont="1" applyFill="1" applyBorder="1" applyAlignment="1">
      <alignment horizontal="center" vertical="top" wrapText="1"/>
    </xf>
    <xf numFmtId="3" fontId="16" fillId="18" borderId="10" xfId="0" applyNumberFormat="1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justify" vertical="top" wrapText="1"/>
    </xf>
    <xf numFmtId="0" fontId="16" fillId="0" borderId="10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vertical="top" wrapText="1"/>
    </xf>
    <xf numFmtId="0" fontId="16" fillId="0" borderId="10" xfId="0" applyFont="1" applyFill="1" applyBorder="1" applyAlignment="1">
      <alignment vertical="top" wrapText="1"/>
    </xf>
    <xf numFmtId="0" fontId="29" fillId="0" borderId="0" xfId="0" applyFont="1"/>
    <xf numFmtId="0" fontId="31" fillId="0" borderId="14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0" fillId="18" borderId="10" xfId="0" applyFont="1" applyFill="1" applyBorder="1"/>
    <xf numFmtId="0" fontId="31" fillId="0" borderId="13" xfId="0" applyFont="1" applyFill="1" applyBorder="1" applyAlignment="1">
      <alignment horizontal="center" vertical="center"/>
    </xf>
    <xf numFmtId="165" fontId="16" fillId="18" borderId="14" xfId="0" applyNumberFormat="1" applyFont="1" applyFill="1" applyBorder="1" applyAlignment="1">
      <alignment horizontal="right" vertical="top" wrapText="1"/>
    </xf>
    <xf numFmtId="0" fontId="16" fillId="18" borderId="9" xfId="0" applyFont="1" applyFill="1" applyBorder="1" applyAlignment="1">
      <alignment vertical="top" wrapText="1"/>
    </xf>
    <xf numFmtId="164" fontId="16" fillId="18" borderId="9" xfId="0" applyNumberFormat="1" applyFont="1" applyFill="1" applyBorder="1" applyAlignment="1">
      <alignment horizontal="center" vertical="top" wrapText="1"/>
    </xf>
    <xf numFmtId="164" fontId="16" fillId="18" borderId="9" xfId="0" applyNumberFormat="1" applyFont="1" applyFill="1" applyBorder="1" applyAlignment="1">
      <alignment horizontal="center" vertical="top" wrapText="1" readingOrder="1"/>
    </xf>
    <xf numFmtId="0" fontId="16" fillId="18" borderId="10" xfId="0" applyFont="1" applyFill="1" applyBorder="1" applyAlignment="1">
      <alignment vertical="top" wrapText="1"/>
    </xf>
    <xf numFmtId="164" fontId="16" fillId="18" borderId="10" xfId="0" applyNumberFormat="1" applyFont="1" applyFill="1" applyBorder="1" applyAlignment="1">
      <alignment horizontal="center" vertical="top" wrapText="1"/>
    </xf>
    <xf numFmtId="164" fontId="16" fillId="18" borderId="10" xfId="0" applyNumberFormat="1" applyFont="1" applyFill="1" applyBorder="1" applyAlignment="1">
      <alignment horizontal="center" vertical="top" wrapText="1" readingOrder="1"/>
    </xf>
    <xf numFmtId="1" fontId="16" fillId="18" borderId="10" xfId="0" applyNumberFormat="1" applyFont="1" applyFill="1" applyBorder="1" applyAlignment="1">
      <alignment horizontal="center" vertical="top" wrapText="1"/>
    </xf>
    <xf numFmtId="1" fontId="16" fillId="18" borderId="10" xfId="0" applyNumberFormat="1" applyFont="1" applyFill="1" applyBorder="1" applyAlignment="1">
      <alignment horizontal="center" vertical="top" wrapText="1" readingOrder="1"/>
    </xf>
    <xf numFmtId="165" fontId="16" fillId="18" borderId="14" xfId="0" applyNumberFormat="1" applyFont="1" applyFill="1" applyBorder="1" applyAlignment="1">
      <alignment vertical="top" wrapText="1"/>
    </xf>
    <xf numFmtId="0" fontId="16" fillId="18" borderId="11" xfId="0" applyFont="1" applyFill="1" applyBorder="1" applyAlignment="1">
      <alignment vertical="top" wrapText="1"/>
    </xf>
    <xf numFmtId="1" fontId="16" fillId="18" borderId="11" xfId="0" applyNumberFormat="1" applyFont="1" applyFill="1" applyBorder="1" applyAlignment="1">
      <alignment horizontal="center" vertical="top" wrapText="1"/>
    </xf>
    <xf numFmtId="0" fontId="33" fillId="0" borderId="0" xfId="0" applyFont="1" applyFill="1" applyAlignment="1">
      <alignment horizontal="right"/>
    </xf>
    <xf numFmtId="0" fontId="30" fillId="0" borderId="0" xfId="0" applyFont="1"/>
    <xf numFmtId="0" fontId="34" fillId="0" borderId="0" xfId="0" applyFont="1"/>
    <xf numFmtId="165" fontId="22" fillId="18" borderId="14" xfId="0" applyNumberFormat="1" applyFont="1" applyFill="1" applyBorder="1" applyAlignment="1">
      <alignment horizontal="right" vertical="top" wrapText="1"/>
    </xf>
    <xf numFmtId="1" fontId="22" fillId="18" borderId="10" xfId="0" applyNumberFormat="1" applyFont="1" applyFill="1" applyBorder="1" applyAlignment="1">
      <alignment horizontal="center" vertical="top" wrapText="1"/>
    </xf>
    <xf numFmtId="0" fontId="29" fillId="0" borderId="0" xfId="0" applyFont="1" applyFill="1"/>
    <xf numFmtId="0" fontId="35" fillId="0" borderId="0" xfId="0" applyFont="1" applyFill="1"/>
    <xf numFmtId="0" fontId="36" fillId="0" borderId="0" xfId="0" applyFont="1" applyFill="1"/>
    <xf numFmtId="0" fontId="16" fillId="16" borderId="49" xfId="0" applyFont="1" applyFill="1" applyBorder="1" applyAlignment="1">
      <alignment vertical="center" wrapText="1"/>
    </xf>
    <xf numFmtId="0" fontId="16" fillId="16" borderId="50" xfId="0" applyFont="1" applyFill="1" applyBorder="1" applyAlignment="1">
      <alignment vertical="center" wrapText="1"/>
    </xf>
    <xf numFmtId="0" fontId="16" fillId="16" borderId="51" xfId="0" applyFont="1" applyFill="1" applyBorder="1" applyAlignment="1">
      <alignment vertical="center" wrapText="1"/>
    </xf>
    <xf numFmtId="165" fontId="22" fillId="0" borderId="48" xfId="0" applyNumberFormat="1" applyFont="1" applyFill="1" applyBorder="1" applyAlignment="1">
      <alignment horizontal="center" vertical="top" wrapText="1"/>
    </xf>
    <xf numFmtId="165" fontId="16" fillId="0" borderId="48" xfId="0" applyNumberFormat="1" applyFont="1" applyFill="1" applyBorder="1" applyAlignment="1">
      <alignment vertical="top" wrapText="1"/>
    </xf>
    <xf numFmtId="0" fontId="30" fillId="0" borderId="50" xfId="0" applyFont="1" applyBorder="1"/>
    <xf numFmtId="0" fontId="23" fillId="16" borderId="4" xfId="0" applyFont="1" applyFill="1" applyBorder="1" applyAlignment="1">
      <alignment horizontal="center" vertical="center" wrapText="1"/>
    </xf>
    <xf numFmtId="0" fontId="23" fillId="16" borderId="0" xfId="0" applyFont="1" applyFill="1" applyBorder="1" applyAlignment="1">
      <alignment horizontal="center" vertical="center" wrapText="1"/>
    </xf>
    <xf numFmtId="165" fontId="23" fillId="0" borderId="5" xfId="0" applyNumberFormat="1" applyFont="1" applyFill="1" applyBorder="1" applyAlignment="1">
      <alignment horizontal="center" vertical="top" wrapText="1"/>
    </xf>
    <xf numFmtId="165" fontId="23" fillId="0" borderId="5" xfId="0" applyNumberFormat="1" applyFont="1" applyFill="1" applyBorder="1" applyAlignment="1">
      <alignment vertical="top" wrapText="1"/>
    </xf>
    <xf numFmtId="165" fontId="37" fillId="0" borderId="5" xfId="0" applyNumberFormat="1" applyFont="1" applyFill="1" applyBorder="1" applyAlignment="1">
      <alignment horizontal="center" vertical="top" wrapText="1"/>
    </xf>
    <xf numFmtId="165" fontId="37" fillId="0" borderId="6" xfId="0" applyNumberFormat="1" applyFont="1" applyFill="1" applyBorder="1" applyAlignment="1">
      <alignment horizontal="center" vertical="top" wrapText="1"/>
    </xf>
    <xf numFmtId="1" fontId="38" fillId="16" borderId="49" xfId="0" applyNumberFormat="1" applyFont="1" applyFill="1" applyBorder="1" applyAlignment="1">
      <alignment horizontal="center" vertical="top" wrapText="1"/>
    </xf>
    <xf numFmtId="1" fontId="38" fillId="16" borderId="48" xfId="0" applyNumberFormat="1" applyFont="1" applyFill="1" applyBorder="1" applyAlignment="1">
      <alignment horizontal="center" vertical="top" wrapText="1"/>
    </xf>
    <xf numFmtId="165" fontId="39" fillId="0" borderId="48" xfId="0" applyNumberFormat="1" applyFont="1" applyFill="1" applyBorder="1" applyAlignment="1">
      <alignment horizontal="center" vertical="top" wrapText="1"/>
    </xf>
    <xf numFmtId="165" fontId="39" fillId="0" borderId="5" xfId="0" applyNumberFormat="1" applyFont="1" applyFill="1" applyBorder="1" applyAlignment="1">
      <alignment vertical="top" wrapText="1"/>
    </xf>
    <xf numFmtId="165" fontId="39" fillId="0" borderId="5" xfId="0" applyNumberFormat="1" applyFont="1" applyFill="1" applyBorder="1" applyAlignment="1">
      <alignment horizontal="center" vertical="top" wrapText="1"/>
    </xf>
    <xf numFmtId="165" fontId="39" fillId="0" borderId="12" xfId="0" applyNumberFormat="1" applyFont="1" applyFill="1" applyBorder="1" applyAlignment="1">
      <alignment horizontal="center" vertical="top" wrapText="1"/>
    </xf>
    <xf numFmtId="1" fontId="38" fillId="16" borderId="13" xfId="0" applyNumberFormat="1" applyFont="1" applyFill="1" applyBorder="1" applyAlignment="1">
      <alignment horizontal="center" vertical="top" wrapText="1"/>
    </xf>
    <xf numFmtId="1" fontId="38" fillId="16" borderId="11" xfId="0" applyNumberFormat="1" applyFont="1" applyFill="1" applyBorder="1" applyAlignment="1">
      <alignment horizontal="center" vertical="top" wrapText="1"/>
    </xf>
    <xf numFmtId="165" fontId="39" fillId="0" borderId="11" xfId="0" applyNumberFormat="1" applyFont="1" applyFill="1" applyBorder="1" applyAlignment="1">
      <alignment horizontal="center" vertical="top" wrapText="1"/>
    </xf>
    <xf numFmtId="165" fontId="39" fillId="0" borderId="0" xfId="0" applyNumberFormat="1" applyFont="1" applyFill="1" applyBorder="1" applyAlignment="1">
      <alignment vertical="top" wrapText="1"/>
    </xf>
    <xf numFmtId="165" fontId="39" fillId="0" borderId="0" xfId="0" applyNumberFormat="1" applyFont="1" applyFill="1" applyBorder="1" applyAlignment="1">
      <alignment horizontal="center" vertical="top" wrapText="1"/>
    </xf>
    <xf numFmtId="165" fontId="39" fillId="0" borderId="6" xfId="0" applyNumberFormat="1" applyFont="1" applyFill="1" applyBorder="1" applyAlignment="1">
      <alignment horizontal="center" vertical="top" wrapText="1"/>
    </xf>
    <xf numFmtId="164" fontId="39" fillId="0" borderId="16" xfId="0" applyNumberFormat="1" applyFont="1" applyFill="1" applyBorder="1"/>
    <xf numFmtId="164" fontId="38" fillId="0" borderId="16" xfId="0" applyNumberFormat="1" applyFont="1" applyFill="1" applyBorder="1"/>
    <xf numFmtId="164" fontId="38" fillId="0" borderId="15" xfId="0" applyNumberFormat="1" applyFont="1" applyFill="1" applyBorder="1"/>
    <xf numFmtId="0" fontId="38" fillId="0" borderId="44" xfId="0" applyFont="1" applyBorder="1" applyAlignment="1">
      <alignment horizontal="left" vertical="center" wrapText="1"/>
    </xf>
    <xf numFmtId="0" fontId="38" fillId="0" borderId="45" xfId="0" applyFont="1" applyBorder="1" applyAlignment="1">
      <alignment horizontal="left" vertical="center" wrapText="1"/>
    </xf>
    <xf numFmtId="0" fontId="38" fillId="0" borderId="20" xfId="0" applyFont="1" applyBorder="1" applyAlignment="1">
      <alignment horizontal="left" vertical="center"/>
    </xf>
    <xf numFmtId="0" fontId="38" fillId="0" borderId="20" xfId="0" applyFont="1" applyBorder="1" applyAlignment="1">
      <alignment horizontal="left" vertical="center" wrapText="1"/>
    </xf>
    <xf numFmtId="0" fontId="38" fillId="0" borderId="20" xfId="0" applyFont="1" applyBorder="1" applyAlignment="1">
      <alignment horizontal="center" vertical="center"/>
    </xf>
    <xf numFmtId="0" fontId="38" fillId="0" borderId="4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38" fillId="0" borderId="42" xfId="0" applyFont="1" applyBorder="1" applyAlignment="1">
      <alignment horizontal="right" vertical="center"/>
    </xf>
    <xf numFmtId="0" fontId="16" fillId="0" borderId="4" xfId="0" applyFont="1" applyFill="1" applyBorder="1" applyAlignment="1">
      <alignment horizontal="justify" vertical="top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vertical="top" wrapText="1"/>
    </xf>
    <xf numFmtId="0" fontId="16" fillId="0" borderId="11" xfId="0" applyFont="1" applyFill="1" applyBorder="1" applyAlignment="1">
      <alignment vertical="top" wrapText="1"/>
    </xf>
    <xf numFmtId="0" fontId="16" fillId="0" borderId="5" xfId="0" applyFont="1" applyFill="1" applyBorder="1" applyAlignment="1">
      <alignment horizontal="right" vertical="top" wrapText="1"/>
    </xf>
    <xf numFmtId="0" fontId="16" fillId="18" borderId="5" xfId="0" applyFont="1" applyFill="1" applyBorder="1" applyAlignment="1">
      <alignment horizontal="left" vertical="top" wrapText="1"/>
    </xf>
    <xf numFmtId="165" fontId="7" fillId="18" borderId="9" xfId="0" applyNumberFormat="1" applyFont="1" applyFill="1" applyBorder="1" applyAlignment="1">
      <alignment horizontal="center" vertical="top" wrapText="1"/>
    </xf>
    <xf numFmtId="165" fontId="7" fillId="18" borderId="5" xfId="0" applyNumberFormat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right" vertical="top" wrapText="1"/>
    </xf>
    <xf numFmtId="0" fontId="16" fillId="18" borderId="0" xfId="0" applyFont="1" applyFill="1" applyBorder="1" applyAlignment="1">
      <alignment vertical="top" wrapText="1"/>
    </xf>
    <xf numFmtId="164" fontId="7" fillId="18" borderId="10" xfId="0" applyNumberFormat="1" applyFont="1" applyFill="1" applyBorder="1" applyAlignment="1">
      <alignment horizontal="center" vertical="top" wrapText="1"/>
    </xf>
    <xf numFmtId="164" fontId="7" fillId="18" borderId="0" xfId="0" applyNumberFormat="1" applyFont="1" applyFill="1" applyBorder="1" applyAlignment="1">
      <alignment horizontal="center" vertical="top" wrapText="1"/>
    </xf>
    <xf numFmtId="0" fontId="16" fillId="0" borderId="25" xfId="0" applyFont="1" applyFill="1" applyBorder="1" applyAlignment="1">
      <alignment vertical="top" wrapText="1"/>
    </xf>
    <xf numFmtId="1" fontId="7" fillId="18" borderId="10" xfId="0" applyNumberFormat="1" applyFont="1" applyFill="1" applyBorder="1" applyAlignment="1">
      <alignment horizontal="center" vertical="top" wrapText="1"/>
    </xf>
    <xf numFmtId="1" fontId="7" fillId="18" borderId="0" xfId="0" applyNumberFormat="1" applyFont="1" applyFill="1" applyBorder="1" applyAlignment="1">
      <alignment horizontal="center" vertical="top" wrapText="1"/>
    </xf>
    <xf numFmtId="1" fontId="20" fillId="18" borderId="10" xfId="0" applyNumberFormat="1" applyFont="1" applyFill="1" applyBorder="1" applyAlignment="1">
      <alignment horizontal="center" vertical="top" wrapText="1"/>
    </xf>
    <xf numFmtId="3" fontId="7" fillId="18" borderId="0" xfId="0" applyNumberFormat="1" applyFont="1" applyFill="1" applyBorder="1" applyAlignment="1">
      <alignment horizontal="center" vertical="top" wrapText="1"/>
    </xf>
    <xf numFmtId="0" fontId="16" fillId="0" borderId="47" xfId="0" applyFont="1" applyFill="1" applyBorder="1" applyAlignment="1">
      <alignment vertical="top" wrapText="1"/>
    </xf>
    <xf numFmtId="0" fontId="16" fillId="0" borderId="46" xfId="0" applyFont="1" applyFill="1" applyBorder="1" applyAlignment="1">
      <alignment horizontal="right" vertical="top" wrapText="1"/>
    </xf>
    <xf numFmtId="165" fontId="7" fillId="18" borderId="0" xfId="0" applyNumberFormat="1" applyFont="1" applyFill="1" applyBorder="1" applyAlignment="1">
      <alignment horizontal="center" vertical="top" wrapText="1"/>
    </xf>
    <xf numFmtId="0" fontId="16" fillId="0" borderId="61" xfId="0" applyFont="1" applyFill="1" applyBorder="1" applyAlignment="1">
      <alignment vertical="top" wrapText="1"/>
    </xf>
    <xf numFmtId="0" fontId="16" fillId="0" borderId="63" xfId="0" applyFont="1" applyFill="1" applyBorder="1" applyAlignment="1">
      <alignment horizontal="right" vertical="top" wrapText="1"/>
    </xf>
    <xf numFmtId="0" fontId="16" fillId="0" borderId="40" xfId="0" applyFont="1" applyFill="1" applyBorder="1" applyAlignment="1">
      <alignment vertical="top" wrapText="1"/>
    </xf>
    <xf numFmtId="0" fontId="16" fillId="0" borderId="62" xfId="0" applyFont="1" applyFill="1" applyBorder="1" applyAlignment="1">
      <alignment vertical="top" wrapText="1"/>
    </xf>
    <xf numFmtId="0" fontId="16" fillId="0" borderId="60" xfId="0" applyFont="1" applyFill="1" applyBorder="1" applyAlignment="1">
      <alignment vertical="top" wrapText="1"/>
    </xf>
    <xf numFmtId="0" fontId="16" fillId="0" borderId="16" xfId="0" applyFont="1" applyFill="1" applyBorder="1" applyAlignment="1">
      <alignment horizontal="right" vertical="top" wrapText="1"/>
    </xf>
    <xf numFmtId="0" fontId="16" fillId="18" borderId="16" xfId="0" applyFont="1" applyFill="1" applyBorder="1" applyAlignment="1">
      <alignment vertical="top" wrapText="1"/>
    </xf>
    <xf numFmtId="164" fontId="7" fillId="18" borderId="11" xfId="0" applyNumberFormat="1" applyFont="1" applyFill="1" applyBorder="1" applyAlignment="1">
      <alignment horizontal="center" vertical="top" wrapText="1"/>
    </xf>
    <xf numFmtId="164" fontId="7" fillId="18" borderId="16" xfId="0" applyNumberFormat="1" applyFont="1" applyFill="1" applyBorder="1" applyAlignment="1">
      <alignment horizontal="center" vertical="top" wrapText="1"/>
    </xf>
    <xf numFmtId="165" fontId="20" fillId="18" borderId="9" xfId="0" applyNumberFormat="1" applyFont="1" applyFill="1" applyBorder="1" applyAlignment="1">
      <alignment horizontal="center" vertical="top" wrapText="1"/>
    </xf>
    <xf numFmtId="165" fontId="16" fillId="0" borderId="48" xfId="0" applyNumberFormat="1" applyFont="1" applyFill="1" applyBorder="1" applyAlignment="1">
      <alignment horizontal="center" vertical="top" wrapText="1"/>
    </xf>
    <xf numFmtId="165" fontId="22" fillId="18" borderId="14" xfId="0" applyNumberFormat="1" applyFont="1" applyFill="1" applyBorder="1" applyAlignment="1">
      <alignment vertical="top"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16" xfId="0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16" fillId="16" borderId="14" xfId="0" applyFont="1" applyFill="1" applyBorder="1" applyAlignment="1">
      <alignment horizontal="left" vertical="top" wrapText="1"/>
    </xf>
    <xf numFmtId="0" fontId="16" fillId="16" borderId="4" xfId="0" applyFont="1" applyFill="1" applyBorder="1" applyAlignment="1">
      <alignment horizontal="left" vertical="top" wrapText="1"/>
    </xf>
    <xf numFmtId="0" fontId="16" fillId="16" borderId="13" xfId="0" applyFont="1" applyFill="1" applyBorder="1" applyAlignment="1">
      <alignment horizontal="left" vertical="top" wrapText="1"/>
    </xf>
    <xf numFmtId="0" fontId="16" fillId="0" borderId="59" xfId="0" applyFont="1" applyFill="1" applyBorder="1" applyAlignment="1">
      <alignment horizontal="center" vertical="top" wrapText="1"/>
    </xf>
    <xf numFmtId="0" fontId="16" fillId="0" borderId="25" xfId="0" applyFont="1" applyFill="1" applyBorder="1" applyAlignment="1">
      <alignment horizontal="center" vertical="top" wrapText="1"/>
    </xf>
    <xf numFmtId="0" fontId="16" fillId="0" borderId="60" xfId="0" applyFont="1" applyFill="1" applyBorder="1" applyAlignment="1">
      <alignment horizontal="center" vertical="top" wrapText="1"/>
    </xf>
    <xf numFmtId="0" fontId="16" fillId="0" borderId="59" xfId="0" applyFont="1" applyFill="1" applyBorder="1" applyAlignment="1">
      <alignment horizontal="left" vertical="top" wrapText="1"/>
    </xf>
    <xf numFmtId="0" fontId="16" fillId="0" borderId="25" xfId="0" applyFont="1" applyFill="1" applyBorder="1" applyAlignment="1">
      <alignment horizontal="left" vertical="top" wrapText="1"/>
    </xf>
    <xf numFmtId="0" fontId="33" fillId="16" borderId="0" xfId="0" applyFont="1" applyFill="1" applyAlignment="1">
      <alignment horizontal="center"/>
    </xf>
    <xf numFmtId="0" fontId="17" fillId="16" borderId="14" xfId="0" applyFont="1" applyFill="1" applyBorder="1" applyAlignment="1">
      <alignment horizontal="left" vertical="top" wrapText="1"/>
    </xf>
    <xf numFmtId="0" fontId="17" fillId="16" borderId="5" xfId="0" applyFont="1" applyFill="1" applyBorder="1" applyAlignment="1">
      <alignment horizontal="left" vertical="top" wrapText="1"/>
    </xf>
    <xf numFmtId="0" fontId="17" fillId="16" borderId="12" xfId="0" applyFont="1" applyFill="1" applyBorder="1" applyAlignment="1">
      <alignment horizontal="left" vertical="top" wrapText="1"/>
    </xf>
    <xf numFmtId="0" fontId="17" fillId="16" borderId="4" xfId="0" applyFont="1" applyFill="1" applyBorder="1" applyAlignment="1">
      <alignment horizontal="left" vertical="top" wrapText="1"/>
    </xf>
    <xf numFmtId="0" fontId="17" fillId="16" borderId="0" xfId="0" applyFont="1" applyFill="1" applyBorder="1" applyAlignment="1">
      <alignment horizontal="left" vertical="top" wrapText="1"/>
    </xf>
    <xf numFmtId="0" fontId="17" fillId="16" borderId="6" xfId="0" applyFont="1" applyFill="1" applyBorder="1" applyAlignment="1">
      <alignment horizontal="left" vertical="top" wrapText="1"/>
    </xf>
    <xf numFmtId="0" fontId="17" fillId="16" borderId="13" xfId="0" applyFont="1" applyFill="1" applyBorder="1" applyAlignment="1">
      <alignment horizontal="left" vertical="top" wrapText="1"/>
    </xf>
    <xf numFmtId="0" fontId="17" fillId="16" borderId="16" xfId="0" applyFont="1" applyFill="1" applyBorder="1" applyAlignment="1">
      <alignment horizontal="left" vertical="top" wrapText="1"/>
    </xf>
    <xf numFmtId="0" fontId="17" fillId="16" borderId="15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38" fillId="0" borderId="41" xfId="0" applyFont="1" applyBorder="1" applyAlignment="1">
      <alignment horizontal="left" wrapText="1"/>
    </xf>
    <xf numFmtId="0" fontId="38" fillId="0" borderId="28" xfId="0" applyFont="1" applyBorder="1" applyAlignment="1">
      <alignment horizontal="left" wrapText="1"/>
    </xf>
    <xf numFmtId="0" fontId="38" fillId="0" borderId="42" xfId="0" applyFont="1" applyBorder="1" applyAlignment="1">
      <alignment horizontal="left" wrapText="1"/>
    </xf>
    <xf numFmtId="165" fontId="38" fillId="0" borderId="41" xfId="0" applyNumberFormat="1" applyFont="1" applyBorder="1" applyAlignment="1">
      <alignment horizontal="center" vertical="center"/>
    </xf>
    <xf numFmtId="165" fontId="38" fillId="0" borderId="42" xfId="0" applyNumberFormat="1" applyFont="1" applyBorder="1" applyAlignment="1">
      <alignment horizontal="center" vertical="center"/>
    </xf>
    <xf numFmtId="165" fontId="38" fillId="0" borderId="28" xfId="0" applyNumberFormat="1" applyFont="1" applyBorder="1" applyAlignment="1">
      <alignment horizontal="center" vertical="center"/>
    </xf>
    <xf numFmtId="0" fontId="17" fillId="0" borderId="41" xfId="0" applyFont="1" applyBorder="1" applyAlignment="1">
      <alignment horizontal="left" wrapText="1"/>
    </xf>
    <xf numFmtId="0" fontId="17" fillId="0" borderId="28" xfId="0" applyFont="1" applyBorder="1" applyAlignment="1">
      <alignment horizontal="left" wrapText="1"/>
    </xf>
    <xf numFmtId="0" fontId="17" fillId="0" borderId="42" xfId="0" applyFont="1" applyBorder="1" applyAlignment="1">
      <alignment horizontal="left" wrapText="1"/>
    </xf>
    <xf numFmtId="165" fontId="18" fillId="0" borderId="41" xfId="0" applyNumberFormat="1" applyFont="1" applyBorder="1" applyAlignment="1">
      <alignment horizontal="center" vertical="center"/>
    </xf>
    <xf numFmtId="165" fontId="18" fillId="0" borderId="42" xfId="0" applyNumberFormat="1" applyFont="1" applyBorder="1" applyAlignment="1">
      <alignment horizontal="center" vertical="center"/>
    </xf>
    <xf numFmtId="165" fontId="18" fillId="0" borderId="28" xfId="0" applyNumberFormat="1" applyFont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top" wrapText="1"/>
    </xf>
    <xf numFmtId="0" fontId="10" fillId="0" borderId="36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0" fillId="0" borderId="31" xfId="0" applyFont="1" applyFill="1" applyBorder="1" applyAlignment="1">
      <alignment horizontal="center" vertical="top" wrapText="1"/>
    </xf>
    <xf numFmtId="0" fontId="10" fillId="0" borderId="32" xfId="0" applyFont="1" applyFill="1" applyBorder="1" applyAlignment="1">
      <alignment horizontal="center" vertical="top" wrapText="1"/>
    </xf>
    <xf numFmtId="0" fontId="10" fillId="0" borderId="39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vertical="top" wrapText="1"/>
    </xf>
    <xf numFmtId="0" fontId="16" fillId="0" borderId="4" xfId="0" applyFont="1" applyFill="1" applyBorder="1" applyAlignment="1">
      <alignment vertical="top" wrapText="1"/>
    </xf>
    <xf numFmtId="0" fontId="16" fillId="0" borderId="13" xfId="0" applyFont="1" applyFill="1" applyBorder="1" applyAlignment="1">
      <alignment vertical="top" wrapText="1"/>
    </xf>
    <xf numFmtId="165" fontId="39" fillId="0" borderId="41" xfId="0" applyNumberFormat="1" applyFont="1" applyBorder="1" applyAlignment="1">
      <alignment horizontal="center" vertical="center"/>
    </xf>
    <xf numFmtId="165" fontId="39" fillId="0" borderId="42" xfId="0" applyNumberFormat="1" applyFont="1" applyBorder="1" applyAlignment="1">
      <alignment horizontal="center" vertical="center"/>
    </xf>
    <xf numFmtId="0" fontId="16" fillId="0" borderId="9" xfId="0" applyFont="1" applyFill="1" applyBorder="1" applyAlignment="1">
      <alignment horizontal="justify" vertical="top" wrapText="1"/>
    </xf>
    <xf numFmtId="0" fontId="16" fillId="0" borderId="10" xfId="0" applyFont="1" applyFill="1" applyBorder="1" applyAlignment="1">
      <alignment horizontal="justify" vertical="top" wrapText="1"/>
    </xf>
    <xf numFmtId="0" fontId="18" fillId="0" borderId="26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44" xfId="0" applyFont="1" applyBorder="1" applyAlignment="1">
      <alignment horizontal="left" vertical="center" wrapText="1"/>
    </xf>
    <xf numFmtId="0" fontId="38" fillId="0" borderId="46" xfId="0" applyFont="1" applyBorder="1" applyAlignment="1">
      <alignment horizontal="left" vertical="center" wrapText="1"/>
    </xf>
    <xf numFmtId="0" fontId="38" fillId="0" borderId="45" xfId="0" applyFont="1" applyBorder="1" applyAlignment="1">
      <alignment horizontal="left" vertical="center" wrapText="1"/>
    </xf>
    <xf numFmtId="0" fontId="38" fillId="0" borderId="41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166" fontId="18" fillId="0" borderId="26" xfId="23" applyNumberFormat="1" applyFont="1" applyBorder="1" applyAlignment="1">
      <alignment horizontal="center" vertical="center" wrapText="1"/>
    </xf>
    <xf numFmtId="166" fontId="18" fillId="0" borderId="29" xfId="23" applyNumberFormat="1" applyFont="1" applyBorder="1" applyAlignment="1">
      <alignment horizontal="center" vertical="center" wrapText="1"/>
    </xf>
    <xf numFmtId="166" fontId="18" fillId="0" borderId="27" xfId="23" applyNumberFormat="1" applyFont="1" applyBorder="1" applyAlignment="1">
      <alignment horizontal="center" vertical="center" wrapText="1"/>
    </xf>
    <xf numFmtId="166" fontId="18" fillId="0" borderId="44" xfId="23" applyNumberFormat="1" applyFont="1" applyBorder="1" applyAlignment="1">
      <alignment horizontal="center" vertical="center" wrapText="1"/>
    </xf>
    <xf numFmtId="166" fontId="18" fillId="0" borderId="46" xfId="23" applyNumberFormat="1" applyFont="1" applyBorder="1" applyAlignment="1">
      <alignment horizontal="center" vertical="center" wrapText="1"/>
    </xf>
    <xf numFmtId="166" fontId="18" fillId="0" borderId="45" xfId="23" applyNumberFormat="1" applyFont="1" applyBorder="1" applyAlignment="1">
      <alignment horizontal="center" vertical="center" wrapText="1"/>
    </xf>
    <xf numFmtId="166" fontId="17" fillId="0" borderId="26" xfId="23" applyNumberFormat="1" applyFont="1" applyBorder="1" applyAlignment="1">
      <alignment horizontal="center" vertical="center" wrapText="1"/>
    </xf>
    <xf numFmtId="166" fontId="17" fillId="0" borderId="27" xfId="23" applyNumberFormat="1" applyFont="1" applyBorder="1" applyAlignment="1">
      <alignment horizontal="center" vertical="center" wrapText="1"/>
    </xf>
    <xf numFmtId="166" fontId="17" fillId="0" borderId="44" xfId="23" applyNumberFormat="1" applyFont="1" applyBorder="1" applyAlignment="1">
      <alignment horizontal="center" vertical="center" wrapText="1"/>
    </xf>
    <xf numFmtId="166" fontId="17" fillId="0" borderId="45" xfId="23" applyNumberFormat="1" applyFont="1" applyBorder="1" applyAlignment="1">
      <alignment horizontal="center" vertical="center" wrapText="1"/>
    </xf>
    <xf numFmtId="166" fontId="17" fillId="0" borderId="26" xfId="23" applyNumberFormat="1" applyFont="1" applyFill="1" applyBorder="1" applyAlignment="1">
      <alignment horizontal="center" vertical="center" wrapText="1"/>
    </xf>
    <xf numFmtId="166" fontId="17" fillId="0" borderId="27" xfId="23" applyNumberFormat="1" applyFont="1" applyFill="1" applyBorder="1" applyAlignment="1">
      <alignment horizontal="center" vertical="center" wrapText="1"/>
    </xf>
    <xf numFmtId="166" fontId="17" fillId="0" borderId="44" xfId="23" applyNumberFormat="1" applyFont="1" applyFill="1" applyBorder="1" applyAlignment="1">
      <alignment horizontal="center" vertical="center" wrapText="1"/>
    </xf>
    <xf numFmtId="166" fontId="17" fillId="0" borderId="45" xfId="23" applyNumberFormat="1" applyFont="1" applyFill="1" applyBorder="1" applyAlignment="1">
      <alignment horizontal="center" vertical="center" wrapText="1"/>
    </xf>
    <xf numFmtId="166" fontId="39" fillId="0" borderId="26" xfId="23" applyNumberFormat="1" applyFont="1" applyBorder="1" applyAlignment="1">
      <alignment horizontal="center" vertical="center" wrapText="1"/>
    </xf>
    <xf numFmtId="166" fontId="39" fillId="0" borderId="27" xfId="23" applyNumberFormat="1" applyFont="1" applyBorder="1" applyAlignment="1">
      <alignment horizontal="center" vertical="center" wrapText="1"/>
    </xf>
    <xf numFmtId="166" fontId="39" fillId="0" borderId="44" xfId="23" applyNumberFormat="1" applyFont="1" applyBorder="1" applyAlignment="1">
      <alignment horizontal="center" vertical="center" wrapText="1"/>
    </xf>
    <xf numFmtId="166" fontId="39" fillId="0" borderId="45" xfId="23" applyNumberFormat="1" applyFont="1" applyBorder="1" applyAlignment="1">
      <alignment horizontal="center" vertical="center" wrapText="1"/>
    </xf>
    <xf numFmtId="166" fontId="39" fillId="0" borderId="29" xfId="23" applyNumberFormat="1" applyFont="1" applyBorder="1" applyAlignment="1">
      <alignment horizontal="center" vertical="center" wrapText="1"/>
    </xf>
    <xf numFmtId="166" fontId="39" fillId="0" borderId="46" xfId="23" applyNumberFormat="1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43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44" xfId="0" applyFont="1" applyBorder="1" applyAlignment="1">
      <alignment horizontal="center" vertical="center" wrapText="1"/>
    </xf>
    <xf numFmtId="0" fontId="38" fillId="0" borderId="45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166" fontId="39" fillId="0" borderId="26" xfId="23" applyNumberFormat="1" applyFont="1" applyFill="1" applyBorder="1" applyAlignment="1">
      <alignment horizontal="center" vertical="center" wrapText="1"/>
    </xf>
    <xf numFmtId="166" fontId="39" fillId="0" borderId="27" xfId="23" applyNumberFormat="1" applyFont="1" applyFill="1" applyBorder="1" applyAlignment="1">
      <alignment horizontal="center" vertical="center" wrapText="1"/>
    </xf>
    <xf numFmtId="166" fontId="39" fillId="0" borderId="44" xfId="23" applyNumberFormat="1" applyFont="1" applyFill="1" applyBorder="1" applyAlignment="1">
      <alignment horizontal="center" vertical="center" wrapText="1"/>
    </xf>
    <xf numFmtId="166" fontId="39" fillId="0" borderId="45" xfId="23" applyNumberFormat="1" applyFont="1" applyFill="1" applyBorder="1" applyAlignment="1">
      <alignment horizontal="center" vertical="center" wrapText="1"/>
    </xf>
    <xf numFmtId="166" fontId="18" fillId="0" borderId="41" xfId="23" applyNumberFormat="1" applyFont="1" applyBorder="1" applyAlignment="1">
      <alignment horizontal="center" vertical="center" wrapText="1"/>
    </xf>
    <xf numFmtId="166" fontId="18" fillId="0" borderId="28" xfId="23" applyNumberFormat="1" applyFont="1" applyBorder="1" applyAlignment="1">
      <alignment horizontal="center" vertical="center" wrapText="1"/>
    </xf>
    <xf numFmtId="166" fontId="18" fillId="0" borderId="42" xfId="23" applyNumberFormat="1" applyFont="1" applyBorder="1" applyAlignment="1">
      <alignment horizontal="center" vertical="center" wrapText="1"/>
    </xf>
    <xf numFmtId="166" fontId="17" fillId="0" borderId="41" xfId="23" applyNumberFormat="1" applyFont="1" applyBorder="1" applyAlignment="1">
      <alignment horizontal="center" vertical="center" wrapText="1"/>
    </xf>
    <xf numFmtId="166" fontId="17" fillId="0" borderId="42" xfId="23" applyNumberFormat="1" applyFont="1" applyBorder="1" applyAlignment="1">
      <alignment horizontal="center" vertical="center" wrapText="1"/>
    </xf>
    <xf numFmtId="166" fontId="17" fillId="0" borderId="41" xfId="23" applyNumberFormat="1" applyFont="1" applyFill="1" applyBorder="1" applyAlignment="1">
      <alignment horizontal="center" vertical="center" wrapText="1"/>
    </xf>
    <xf numFmtId="166" fontId="17" fillId="0" borderId="42" xfId="23" applyNumberFormat="1" applyFont="1" applyFill="1" applyBorder="1" applyAlignment="1">
      <alignment horizontal="center" vertical="center" wrapText="1"/>
    </xf>
    <xf numFmtId="166" fontId="39" fillId="0" borderId="41" xfId="23" applyNumberFormat="1" applyFont="1" applyBorder="1" applyAlignment="1">
      <alignment horizontal="center" vertical="center" wrapText="1"/>
    </xf>
    <xf numFmtId="166" fontId="39" fillId="0" borderId="42" xfId="23" applyNumberFormat="1" applyFont="1" applyBorder="1" applyAlignment="1">
      <alignment horizontal="center" vertical="center" wrapText="1"/>
    </xf>
    <xf numFmtId="166" fontId="39" fillId="0" borderId="28" xfId="23" applyNumberFormat="1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1" fillId="0" borderId="34" xfId="0" applyFont="1" applyFill="1" applyBorder="1" applyAlignment="1">
      <alignment horizontal="left" vertical="top" wrapText="1"/>
    </xf>
    <xf numFmtId="0" fontId="11" fillId="0" borderId="29" xfId="0" applyFont="1" applyFill="1" applyBorder="1" applyAlignment="1">
      <alignment horizontal="left" vertical="top" wrapText="1"/>
    </xf>
    <xf numFmtId="0" fontId="11" fillId="0" borderId="28" xfId="0" applyFont="1" applyFill="1" applyBorder="1" applyAlignment="1">
      <alignment horizontal="left" vertical="top" wrapText="1"/>
    </xf>
    <xf numFmtId="0" fontId="11" fillId="0" borderId="23" xfId="0" applyFont="1" applyFill="1" applyBorder="1" applyAlignment="1">
      <alignment horizontal="left" vertical="top" wrapText="1"/>
    </xf>
    <xf numFmtId="0" fontId="10" fillId="0" borderId="17" xfId="0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top" wrapText="1"/>
    </xf>
    <xf numFmtId="0" fontId="10" fillId="0" borderId="37" xfId="0" applyFont="1" applyFill="1" applyBorder="1" applyAlignment="1">
      <alignment horizontal="center" vertical="top" wrapText="1"/>
    </xf>
    <xf numFmtId="0" fontId="10" fillId="0" borderId="33" xfId="0" applyFont="1" applyFill="1" applyBorder="1" applyAlignment="1">
      <alignment horizontal="center" vertical="top" wrapText="1"/>
    </xf>
    <xf numFmtId="0" fontId="10" fillId="0" borderId="38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26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45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left" vertical="center" wrapText="1"/>
    </xf>
    <xf numFmtId="0" fontId="17" fillId="0" borderId="46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65" fontId="38" fillId="0" borderId="41" xfId="0" applyNumberFormat="1" applyFont="1" applyBorder="1" applyAlignment="1">
      <alignment horizontal="right" vertical="center"/>
    </xf>
    <xf numFmtId="165" fontId="38" fillId="0" borderId="42" xfId="0" applyNumberFormat="1" applyFont="1" applyBorder="1" applyAlignment="1">
      <alignment horizontal="right" vertical="center"/>
    </xf>
    <xf numFmtId="0" fontId="11" fillId="0" borderId="52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 vertical="top" wrapText="1"/>
    </xf>
    <xf numFmtId="165" fontId="18" fillId="0" borderId="41" xfId="0" applyNumberFormat="1" applyFont="1" applyBorder="1" applyAlignment="1">
      <alignment horizontal="right" vertical="center"/>
    </xf>
    <xf numFmtId="165" fontId="18" fillId="0" borderId="42" xfId="0" applyNumberFormat="1" applyFont="1" applyBorder="1" applyAlignment="1">
      <alignment horizontal="right" vertical="center"/>
    </xf>
    <xf numFmtId="0" fontId="14" fillId="0" borderId="41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165" fontId="39" fillId="0" borderId="28" xfId="0" applyNumberFormat="1" applyFont="1" applyBorder="1" applyAlignment="1">
      <alignment horizontal="center" vertical="center"/>
    </xf>
    <xf numFmtId="166" fontId="39" fillId="0" borderId="41" xfId="23" applyNumberFormat="1" applyFont="1" applyFill="1" applyBorder="1" applyAlignment="1">
      <alignment horizontal="center" vertical="center" wrapText="1"/>
    </xf>
    <xf numFmtId="166" fontId="39" fillId="0" borderId="42" xfId="23" applyNumberFormat="1" applyFont="1" applyFill="1" applyBorder="1" applyAlignment="1">
      <alignment horizontal="center" vertical="center" wrapText="1"/>
    </xf>
    <xf numFmtId="166" fontId="38" fillId="0" borderId="41" xfId="23" applyNumberFormat="1" applyFont="1" applyBorder="1" applyAlignment="1">
      <alignment horizontal="center" vertical="center" wrapText="1"/>
    </xf>
    <xf numFmtId="166" fontId="38" fillId="0" borderId="42" xfId="23" applyNumberFormat="1" applyFont="1" applyBorder="1" applyAlignment="1">
      <alignment horizontal="center" vertical="center" wrapText="1"/>
    </xf>
    <xf numFmtId="166" fontId="38" fillId="0" borderId="28" xfId="23" applyNumberFormat="1" applyFont="1" applyBorder="1" applyAlignment="1">
      <alignment horizontal="center" vertical="center" wrapText="1"/>
    </xf>
    <xf numFmtId="165" fontId="39" fillId="0" borderId="41" xfId="0" applyNumberFormat="1" applyFont="1" applyBorder="1" applyAlignment="1">
      <alignment horizontal="right" vertical="center"/>
    </xf>
    <xf numFmtId="165" fontId="39" fillId="0" borderId="42" xfId="0" applyNumberFormat="1" applyFont="1" applyBorder="1" applyAlignment="1">
      <alignment horizontal="right" vertical="center"/>
    </xf>
    <xf numFmtId="0" fontId="38" fillId="0" borderId="29" xfId="0" applyFont="1" applyBorder="1" applyAlignment="1">
      <alignment horizontal="center" vertical="center" wrapText="1"/>
    </xf>
    <xf numFmtId="0" fontId="38" fillId="0" borderId="46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0" fontId="23" fillId="0" borderId="42" xfId="0" applyFont="1" applyBorder="1" applyAlignment="1">
      <alignment horizontal="left" vertical="center"/>
    </xf>
    <xf numFmtId="0" fontId="16" fillId="0" borderId="14" xfId="0" applyFont="1" applyFill="1" applyBorder="1" applyAlignment="1">
      <alignment horizontal="justify" vertical="top" wrapText="1"/>
    </xf>
    <xf numFmtId="0" fontId="16" fillId="0" borderId="4" xfId="0" applyFont="1" applyFill="1" applyBorder="1" applyAlignment="1">
      <alignment horizontal="justify" vertical="top" wrapText="1"/>
    </xf>
    <xf numFmtId="0" fontId="16" fillId="0" borderId="14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13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left" vertical="top" wrapText="1"/>
    </xf>
    <xf numFmtId="0" fontId="16" fillId="0" borderId="13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top" wrapText="1"/>
    </xf>
    <xf numFmtId="0" fontId="16" fillId="0" borderId="9" xfId="0" applyFont="1" applyFill="1" applyBorder="1" applyAlignment="1">
      <alignment vertical="top" wrapText="1"/>
    </xf>
    <xf numFmtId="0" fontId="16" fillId="0" borderId="10" xfId="0" applyFont="1" applyFill="1" applyBorder="1" applyAlignment="1">
      <alignment vertical="top" wrapText="1"/>
    </xf>
    <xf numFmtId="0" fontId="16" fillId="0" borderId="11" xfId="0" applyFont="1" applyFill="1" applyBorder="1" applyAlignment="1">
      <alignment vertical="top" wrapText="1"/>
    </xf>
    <xf numFmtId="0" fontId="16" fillId="0" borderId="13" xfId="0" applyFont="1" applyFill="1" applyBorder="1" applyAlignment="1">
      <alignment horizontal="justify" vertical="top" wrapText="1"/>
    </xf>
    <xf numFmtId="0" fontId="38" fillId="16" borderId="14" xfId="0" applyFont="1" applyFill="1" applyBorder="1" applyAlignment="1">
      <alignment horizontal="left" vertical="top" wrapText="1"/>
    </xf>
    <xf numFmtId="0" fontId="38" fillId="16" borderId="5" xfId="0" applyFont="1" applyFill="1" applyBorder="1" applyAlignment="1">
      <alignment horizontal="left" vertical="top" wrapText="1"/>
    </xf>
    <xf numFmtId="0" fontId="38" fillId="16" borderId="12" xfId="0" applyFont="1" applyFill="1" applyBorder="1" applyAlignment="1">
      <alignment horizontal="left" vertical="top" wrapText="1"/>
    </xf>
    <xf numFmtId="0" fontId="38" fillId="16" borderId="4" xfId="0" applyFont="1" applyFill="1" applyBorder="1" applyAlignment="1">
      <alignment horizontal="left" vertical="top" wrapText="1"/>
    </xf>
    <xf numFmtId="0" fontId="38" fillId="16" borderId="0" xfId="0" applyFont="1" applyFill="1" applyBorder="1" applyAlignment="1">
      <alignment horizontal="left" vertical="top" wrapText="1"/>
    </xf>
    <xf numFmtId="0" fontId="38" fillId="16" borderId="6" xfId="0" applyFont="1" applyFill="1" applyBorder="1" applyAlignment="1">
      <alignment horizontal="left" vertical="top" wrapText="1"/>
    </xf>
    <xf numFmtId="0" fontId="38" fillId="16" borderId="13" xfId="0" applyFont="1" applyFill="1" applyBorder="1" applyAlignment="1">
      <alignment horizontal="left" vertical="top" wrapText="1"/>
    </xf>
    <xf numFmtId="0" fontId="38" fillId="16" borderId="16" xfId="0" applyFont="1" applyFill="1" applyBorder="1" applyAlignment="1">
      <alignment horizontal="left" vertical="top" wrapText="1"/>
    </xf>
    <xf numFmtId="0" fontId="38" fillId="16" borderId="15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center" vertical="top" wrapText="1"/>
    </xf>
    <xf numFmtId="0" fontId="16" fillId="0" borderId="35" xfId="0" applyFont="1" applyFill="1" applyBorder="1" applyAlignment="1">
      <alignment horizontal="center" vertical="top" wrapText="1"/>
    </xf>
    <xf numFmtId="0" fontId="16" fillId="0" borderId="55" xfId="0" applyFont="1" applyFill="1" applyBorder="1" applyAlignment="1">
      <alignment horizontal="center" vertical="top" wrapText="1"/>
    </xf>
    <xf numFmtId="0" fontId="16" fillId="0" borderId="57" xfId="0" applyFont="1" applyFill="1" applyBorder="1" applyAlignment="1">
      <alignment horizontal="center" vertical="top" wrapText="1"/>
    </xf>
    <xf numFmtId="0" fontId="16" fillId="0" borderId="36" xfId="0" applyFont="1" applyFill="1" applyBorder="1" applyAlignment="1">
      <alignment horizontal="center" vertical="top" wrapText="1"/>
    </xf>
    <xf numFmtId="0" fontId="16" fillId="0" borderId="54" xfId="0" applyFont="1" applyFill="1" applyBorder="1" applyAlignment="1">
      <alignment horizontal="left" vertical="top" wrapText="1"/>
    </xf>
    <xf numFmtId="0" fontId="16" fillId="0" borderId="56" xfId="0" applyFont="1" applyFill="1" applyBorder="1" applyAlignment="1">
      <alignment horizontal="left" vertical="top" wrapText="1"/>
    </xf>
    <xf numFmtId="0" fontId="16" fillId="0" borderId="58" xfId="0" applyFont="1" applyFill="1" applyBorder="1" applyAlignment="1">
      <alignment horizontal="left" vertical="top" wrapText="1"/>
    </xf>
  </cellXfs>
  <cellStyles count="24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Заголовок 1" xfId="19" builtinId="16" customBuiltin="1"/>
    <cellStyle name="Заголовок 2" xfId="20" builtinId="17" customBuiltin="1"/>
    <cellStyle name="Заголовок 3" xfId="21" builtinId="18" customBuiltin="1"/>
    <cellStyle name="Заголовок 4" xfId="22" builtinId="19" customBuiltin="1"/>
    <cellStyle name="Звичайний" xfId="0" builtinId="0"/>
    <cellStyle name="Фінансовий" xfId="23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47"/>
  <sheetViews>
    <sheetView tabSelected="1" topLeftCell="J77" zoomScaleNormal="100" zoomScaleSheetLayoutView="100" zoomScalePageLayoutView="75" workbookViewId="0">
      <selection activeCell="N91" sqref="N91"/>
    </sheetView>
  </sheetViews>
  <sheetFormatPr defaultRowHeight="12.75" x14ac:dyDescent="0.2"/>
  <cols>
    <col min="1" max="1" width="11" style="1" customWidth="1"/>
    <col min="2" max="2" width="11.5703125" style="1" customWidth="1"/>
    <col min="3" max="3" width="31" style="1" customWidth="1"/>
    <col min="4" max="4" width="9.140625" style="1"/>
    <col min="5" max="5" width="12.7109375" style="1" customWidth="1"/>
    <col min="6" max="6" width="9.140625" style="1" customWidth="1"/>
    <col min="7" max="7" width="12.7109375" style="1" customWidth="1"/>
    <col min="8" max="8" width="12.42578125" style="1" customWidth="1"/>
    <col min="9" max="9" width="16.5703125" style="1" customWidth="1"/>
    <col min="10" max="10" width="12.7109375" style="1" customWidth="1"/>
    <col min="11" max="11" width="11.42578125" style="1" customWidth="1"/>
    <col min="12" max="12" width="13" style="1" customWidth="1"/>
    <col min="13" max="13" width="3.140625" style="7" customWidth="1"/>
    <col min="14" max="14" width="11.140625" style="1" customWidth="1"/>
    <col min="15" max="15" width="11.5703125" style="1" customWidth="1"/>
    <col min="16" max="16" width="31.85546875" style="1" customWidth="1"/>
    <col min="17" max="17" width="9.42578125" style="1" customWidth="1"/>
    <col min="18" max="18" width="13.5703125" style="1" customWidth="1"/>
    <col min="19" max="19" width="9" style="1" customWidth="1"/>
    <col min="20" max="20" width="16.5703125" style="1" customWidth="1"/>
    <col min="21" max="21" width="13.85546875" style="1" customWidth="1"/>
    <col min="22" max="22" width="15.140625" style="1" customWidth="1"/>
    <col min="23" max="23" width="14.85546875" style="1" customWidth="1"/>
    <col min="24" max="24" width="12.5703125" style="1" customWidth="1"/>
    <col min="25" max="25" width="12.140625" style="1" customWidth="1"/>
    <col min="26" max="26" width="3.5703125" style="1" customWidth="1"/>
    <col min="27" max="27" width="9.140625" style="1"/>
    <col min="28" max="28" width="12.7109375" style="1" bestFit="1" customWidth="1"/>
    <col min="29" max="29" width="10.7109375" style="1" bestFit="1" customWidth="1"/>
    <col min="30" max="30" width="12.140625" style="1" bestFit="1" customWidth="1"/>
    <col min="31" max="31" width="13.28515625" style="1" bestFit="1" customWidth="1"/>
    <col min="32" max="16384" width="9.140625" style="1"/>
  </cols>
  <sheetData>
    <row r="1" spans="1:25" ht="69.75" customHeight="1" x14ac:dyDescent="0.3">
      <c r="A1" s="313" t="s">
        <v>36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</row>
    <row r="2" spans="1:25" ht="23.25" customHeight="1" x14ac:dyDescent="0.2">
      <c r="A2" s="314" t="s">
        <v>12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"/>
      <c r="N2" s="314" t="s">
        <v>13</v>
      </c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</row>
    <row r="3" spans="1:25" ht="45.75" customHeight="1" x14ac:dyDescent="0.2">
      <c r="A3" s="315" t="s">
        <v>41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"/>
      <c r="N3" s="315" t="s">
        <v>41</v>
      </c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</row>
    <row r="4" spans="1:25" ht="20.25" customHeight="1" x14ac:dyDescent="0.2">
      <c r="A4" s="335" t="s">
        <v>20</v>
      </c>
      <c r="B4" s="338" t="s">
        <v>21</v>
      </c>
      <c r="C4" s="339"/>
      <c r="D4" s="344" t="s">
        <v>22</v>
      </c>
      <c r="E4" s="345"/>
      <c r="F4" s="310" t="s">
        <v>23</v>
      </c>
      <c r="G4" s="311"/>
      <c r="H4" s="311"/>
      <c r="I4" s="311"/>
      <c r="J4" s="311"/>
      <c r="K4" s="311"/>
      <c r="L4" s="312"/>
      <c r="M4" s="3"/>
      <c r="N4" s="286" t="s">
        <v>20</v>
      </c>
      <c r="O4" s="255" t="s">
        <v>21</v>
      </c>
      <c r="P4" s="257"/>
      <c r="Q4" s="291" t="s">
        <v>22</v>
      </c>
      <c r="R4" s="292"/>
      <c r="S4" s="264" t="s">
        <v>23</v>
      </c>
      <c r="T4" s="295"/>
      <c r="U4" s="295"/>
      <c r="V4" s="295"/>
      <c r="W4" s="295"/>
      <c r="X4" s="295"/>
      <c r="Y4" s="265"/>
    </row>
    <row r="5" spans="1:25" ht="45.75" customHeight="1" x14ac:dyDescent="0.2">
      <c r="A5" s="336"/>
      <c r="B5" s="340"/>
      <c r="C5" s="341"/>
      <c r="D5" s="346"/>
      <c r="E5" s="347"/>
      <c r="F5" s="310">
        <v>2025</v>
      </c>
      <c r="G5" s="311"/>
      <c r="H5" s="312"/>
      <c r="I5" s="310">
        <v>2026</v>
      </c>
      <c r="J5" s="312"/>
      <c r="K5" s="310">
        <v>2027</v>
      </c>
      <c r="L5" s="312"/>
      <c r="M5" s="3"/>
      <c r="N5" s="287"/>
      <c r="O5" s="289"/>
      <c r="P5" s="290"/>
      <c r="Q5" s="293"/>
      <c r="R5" s="294"/>
      <c r="S5" s="264">
        <v>2025</v>
      </c>
      <c r="T5" s="295"/>
      <c r="U5" s="265"/>
      <c r="V5" s="264">
        <v>2026</v>
      </c>
      <c r="W5" s="265"/>
      <c r="X5" s="264">
        <v>2027</v>
      </c>
      <c r="Y5" s="265"/>
    </row>
    <row r="6" spans="1:25" ht="18" customHeight="1" x14ac:dyDescent="0.2">
      <c r="A6" s="336"/>
      <c r="B6" s="342"/>
      <c r="C6" s="343"/>
      <c r="D6" s="266">
        <f>D10+D11</f>
        <v>13119712.9</v>
      </c>
      <c r="E6" s="268"/>
      <c r="F6" s="266">
        <f>F10+F11</f>
        <v>4131455.8</v>
      </c>
      <c r="G6" s="267"/>
      <c r="H6" s="268"/>
      <c r="I6" s="272">
        <f>I10+I11</f>
        <v>4387862.5</v>
      </c>
      <c r="J6" s="273"/>
      <c r="K6" s="276">
        <f>K10+K11</f>
        <v>4600394.5999999996</v>
      </c>
      <c r="L6" s="277"/>
      <c r="M6" s="3"/>
      <c r="N6" s="287"/>
      <c r="O6" s="258"/>
      <c r="P6" s="260"/>
      <c r="Q6" s="280">
        <f>Q10+Q11</f>
        <v>15489299.1</v>
      </c>
      <c r="R6" s="281"/>
      <c r="S6" s="280">
        <f>S10+S11</f>
        <v>4884675.9000000004</v>
      </c>
      <c r="T6" s="284"/>
      <c r="U6" s="281"/>
      <c r="V6" s="280">
        <f>V10+V11</f>
        <v>5180828.0999999996</v>
      </c>
      <c r="W6" s="281"/>
      <c r="X6" s="296">
        <f>X10+X11</f>
        <v>5423795.0999999996</v>
      </c>
      <c r="Y6" s="297"/>
    </row>
    <row r="7" spans="1:25" ht="24.75" customHeight="1" x14ac:dyDescent="0.2">
      <c r="A7" s="336"/>
      <c r="B7" s="14" t="s">
        <v>24</v>
      </c>
      <c r="C7" s="15"/>
      <c r="D7" s="269"/>
      <c r="E7" s="271"/>
      <c r="F7" s="269"/>
      <c r="G7" s="270"/>
      <c r="H7" s="271"/>
      <c r="I7" s="274"/>
      <c r="J7" s="275"/>
      <c r="K7" s="278"/>
      <c r="L7" s="279"/>
      <c r="M7" s="3"/>
      <c r="N7" s="287"/>
      <c r="O7" s="156" t="s">
        <v>24</v>
      </c>
      <c r="P7" s="157"/>
      <c r="Q7" s="282"/>
      <c r="R7" s="283"/>
      <c r="S7" s="282"/>
      <c r="T7" s="285"/>
      <c r="U7" s="283"/>
      <c r="V7" s="282"/>
      <c r="W7" s="283"/>
      <c r="X7" s="298"/>
      <c r="Y7" s="299"/>
    </row>
    <row r="8" spans="1:25" ht="20.25" customHeight="1" x14ac:dyDescent="0.2">
      <c r="A8" s="337"/>
      <c r="B8" s="16" t="s">
        <v>25</v>
      </c>
      <c r="C8" s="17"/>
      <c r="D8" s="300"/>
      <c r="E8" s="302"/>
      <c r="F8" s="300"/>
      <c r="G8" s="301"/>
      <c r="H8" s="302"/>
      <c r="I8" s="303"/>
      <c r="J8" s="304"/>
      <c r="K8" s="305"/>
      <c r="L8" s="306"/>
      <c r="M8" s="3"/>
      <c r="N8" s="288"/>
      <c r="O8" s="158" t="s">
        <v>25</v>
      </c>
      <c r="P8" s="159"/>
      <c r="Q8" s="307"/>
      <c r="R8" s="308"/>
      <c r="S8" s="307"/>
      <c r="T8" s="309"/>
      <c r="U8" s="308"/>
      <c r="V8" s="307"/>
      <c r="W8" s="308"/>
      <c r="X8" s="364"/>
      <c r="Y8" s="365"/>
    </row>
    <row r="9" spans="1:25" ht="35.25" customHeight="1" x14ac:dyDescent="0.2">
      <c r="A9" s="18" t="s">
        <v>26</v>
      </c>
      <c r="B9" s="17" t="s">
        <v>27</v>
      </c>
      <c r="C9" s="17"/>
      <c r="D9" s="300"/>
      <c r="E9" s="302"/>
      <c r="F9" s="300"/>
      <c r="G9" s="301"/>
      <c r="H9" s="302"/>
      <c r="I9" s="303"/>
      <c r="J9" s="304"/>
      <c r="K9" s="305"/>
      <c r="L9" s="306"/>
      <c r="M9" s="3"/>
      <c r="N9" s="160" t="s">
        <v>26</v>
      </c>
      <c r="O9" s="159" t="s">
        <v>27</v>
      </c>
      <c r="P9" s="159"/>
      <c r="Q9" s="307"/>
      <c r="R9" s="308"/>
      <c r="S9" s="307"/>
      <c r="T9" s="309"/>
      <c r="U9" s="308"/>
      <c r="V9" s="307"/>
      <c r="W9" s="308"/>
      <c r="X9" s="364"/>
      <c r="Y9" s="365"/>
    </row>
    <row r="10" spans="1:25" ht="64.5" customHeight="1" x14ac:dyDescent="0.2">
      <c r="A10" s="18" t="s">
        <v>28</v>
      </c>
      <c r="B10" s="17" t="s">
        <v>29</v>
      </c>
      <c r="C10" s="17"/>
      <c r="D10" s="300">
        <f>F10+I10+K10</f>
        <v>13119712.9</v>
      </c>
      <c r="E10" s="302"/>
      <c r="F10" s="300">
        <v>4131455.8</v>
      </c>
      <c r="G10" s="301"/>
      <c r="H10" s="302"/>
      <c r="I10" s="358">
        <v>4387862.5</v>
      </c>
      <c r="J10" s="359"/>
      <c r="K10" s="358">
        <v>4600394.5999999996</v>
      </c>
      <c r="L10" s="359"/>
      <c r="M10" s="3"/>
      <c r="N10" s="160" t="s">
        <v>28</v>
      </c>
      <c r="O10" s="159" t="s">
        <v>29</v>
      </c>
      <c r="P10" s="159"/>
      <c r="Q10" s="307">
        <f>S10+V10+X10</f>
        <v>15489299.1</v>
      </c>
      <c r="R10" s="308"/>
      <c r="S10" s="307">
        <v>4884675.9000000004</v>
      </c>
      <c r="T10" s="309"/>
      <c r="U10" s="308"/>
      <c r="V10" s="369">
        <v>5180828.0999999996</v>
      </c>
      <c r="W10" s="370"/>
      <c r="X10" s="369">
        <v>5423795.0999999996</v>
      </c>
      <c r="Y10" s="370"/>
    </row>
    <row r="11" spans="1:25" ht="34.5" customHeight="1" x14ac:dyDescent="0.2">
      <c r="A11" s="18" t="s">
        <v>30</v>
      </c>
      <c r="B11" s="17" t="s">
        <v>37</v>
      </c>
      <c r="C11" s="17"/>
      <c r="D11" s="300"/>
      <c r="E11" s="302"/>
      <c r="F11" s="300"/>
      <c r="G11" s="301"/>
      <c r="H11" s="302"/>
      <c r="I11" s="358"/>
      <c r="J11" s="359"/>
      <c r="K11" s="358"/>
      <c r="L11" s="359"/>
      <c r="M11" s="3"/>
      <c r="N11" s="160" t="s">
        <v>30</v>
      </c>
      <c r="O11" s="159" t="s">
        <v>37</v>
      </c>
      <c r="P11" s="159"/>
      <c r="Q11" s="366"/>
      <c r="R11" s="367"/>
      <c r="S11" s="366"/>
      <c r="T11" s="368"/>
      <c r="U11" s="367"/>
      <c r="V11" s="353"/>
      <c r="W11" s="354"/>
      <c r="X11" s="353"/>
      <c r="Y11" s="354"/>
    </row>
    <row r="12" spans="1:25" ht="30.75" customHeight="1" x14ac:dyDescent="0.2">
      <c r="A12" s="360" t="s">
        <v>31</v>
      </c>
      <c r="B12" s="361"/>
      <c r="C12" s="361"/>
      <c r="D12" s="361"/>
      <c r="E12" s="361"/>
      <c r="F12" s="361"/>
      <c r="G12" s="361"/>
      <c r="H12" s="361"/>
      <c r="I12" s="361"/>
      <c r="J12" s="361"/>
      <c r="K12" s="361"/>
      <c r="L12" s="362"/>
      <c r="M12" s="3"/>
      <c r="N12" s="373" t="s">
        <v>31</v>
      </c>
      <c r="O12" s="374"/>
      <c r="P12" s="374"/>
      <c r="Q12" s="374"/>
      <c r="R12" s="374"/>
      <c r="S12" s="374"/>
      <c r="T12" s="374"/>
      <c r="U12" s="374"/>
      <c r="V12" s="374"/>
      <c r="W12" s="374"/>
      <c r="X12" s="374"/>
      <c r="Y12" s="375"/>
    </row>
    <row r="13" spans="1:25" ht="15.75" customHeight="1" x14ac:dyDescent="0.2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1" t="s">
        <v>32</v>
      </c>
      <c r="M13" s="3"/>
      <c r="N13" s="161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3" t="s">
        <v>32</v>
      </c>
    </row>
    <row r="14" spans="1:25" ht="20.25" customHeight="1" x14ac:dyDescent="0.2">
      <c r="A14" s="338" t="s">
        <v>38</v>
      </c>
      <c r="B14" s="348"/>
      <c r="C14" s="339"/>
      <c r="D14" s="350" t="s">
        <v>33</v>
      </c>
      <c r="E14" s="351"/>
      <c r="F14" s="351"/>
      <c r="G14" s="351"/>
      <c r="H14" s="351"/>
      <c r="I14" s="352"/>
      <c r="J14" s="249" t="s">
        <v>42</v>
      </c>
      <c r="K14" s="250"/>
      <c r="L14" s="251"/>
      <c r="M14" s="3"/>
      <c r="N14" s="255" t="s">
        <v>38</v>
      </c>
      <c r="O14" s="256"/>
      <c r="P14" s="257"/>
      <c r="Q14" s="261" t="s">
        <v>33</v>
      </c>
      <c r="R14" s="262"/>
      <c r="S14" s="262"/>
      <c r="T14" s="262"/>
      <c r="U14" s="262"/>
      <c r="V14" s="263"/>
      <c r="W14" s="291" t="s">
        <v>42</v>
      </c>
      <c r="X14" s="371"/>
      <c r="Y14" s="292"/>
    </row>
    <row r="15" spans="1:25" ht="22.5" customHeight="1" x14ac:dyDescent="0.2">
      <c r="A15" s="342"/>
      <c r="B15" s="349"/>
      <c r="C15" s="343"/>
      <c r="D15" s="350">
        <v>2025</v>
      </c>
      <c r="E15" s="352"/>
      <c r="F15" s="350">
        <v>2026</v>
      </c>
      <c r="G15" s="352"/>
      <c r="H15" s="350">
        <v>2027</v>
      </c>
      <c r="I15" s="352"/>
      <c r="J15" s="252"/>
      <c r="K15" s="253"/>
      <c r="L15" s="254"/>
      <c r="M15" s="3"/>
      <c r="N15" s="258"/>
      <c r="O15" s="259"/>
      <c r="P15" s="260"/>
      <c r="Q15" s="261">
        <v>2025</v>
      </c>
      <c r="R15" s="263"/>
      <c r="S15" s="261">
        <v>2026</v>
      </c>
      <c r="T15" s="263"/>
      <c r="U15" s="261">
        <v>2027</v>
      </c>
      <c r="V15" s="263"/>
      <c r="W15" s="293"/>
      <c r="X15" s="372"/>
      <c r="Y15" s="294"/>
    </row>
    <row r="16" spans="1:25" ht="20.25" customHeight="1" x14ac:dyDescent="0.25">
      <c r="A16" s="226" t="s">
        <v>34</v>
      </c>
      <c r="B16" s="227"/>
      <c r="C16" s="228"/>
      <c r="D16" s="229">
        <f>D17+D18</f>
        <v>4131455.8</v>
      </c>
      <c r="E16" s="230"/>
      <c r="F16" s="229">
        <f>F17+F18</f>
        <v>4387862.5</v>
      </c>
      <c r="G16" s="230"/>
      <c r="H16" s="229">
        <f>H17+H18</f>
        <v>4600394.5999999996</v>
      </c>
      <c r="I16" s="230"/>
      <c r="J16" s="229">
        <f>J17+J18</f>
        <v>13119712.9</v>
      </c>
      <c r="K16" s="231"/>
      <c r="L16" s="230"/>
      <c r="M16" s="3"/>
      <c r="N16" s="220" t="s">
        <v>34</v>
      </c>
      <c r="O16" s="221"/>
      <c r="P16" s="222"/>
      <c r="Q16" s="245">
        <f>Q17+Q18</f>
        <v>4884675.9000000004</v>
      </c>
      <c r="R16" s="246"/>
      <c r="S16" s="245">
        <f>S17+S18</f>
        <v>5180828.0999999996</v>
      </c>
      <c r="T16" s="246"/>
      <c r="U16" s="245">
        <f>U17+U18</f>
        <v>5423795.0999999996</v>
      </c>
      <c r="V16" s="246"/>
      <c r="W16" s="245">
        <f>W17+W18</f>
        <v>15489299.1</v>
      </c>
      <c r="X16" s="363"/>
      <c r="Y16" s="246"/>
    </row>
    <row r="17" spans="1:28" ht="19.5" customHeight="1" x14ac:dyDescent="0.25">
      <c r="A17" s="226" t="s">
        <v>29</v>
      </c>
      <c r="B17" s="227"/>
      <c r="C17" s="228"/>
      <c r="D17" s="229">
        <v>4131455.8</v>
      </c>
      <c r="E17" s="230"/>
      <c r="F17" s="229">
        <v>4387862.5</v>
      </c>
      <c r="G17" s="230"/>
      <c r="H17" s="229">
        <v>4600394.5999999996</v>
      </c>
      <c r="I17" s="230"/>
      <c r="J17" s="229">
        <f>D17+F17+H17</f>
        <v>13119712.9</v>
      </c>
      <c r="K17" s="231"/>
      <c r="L17" s="230"/>
      <c r="M17" s="3"/>
      <c r="N17" s="220" t="s">
        <v>29</v>
      </c>
      <c r="O17" s="221"/>
      <c r="P17" s="222"/>
      <c r="Q17" s="245">
        <v>4884675.9000000004</v>
      </c>
      <c r="R17" s="246"/>
      <c r="S17" s="245">
        <v>5180828.0999999996</v>
      </c>
      <c r="T17" s="246"/>
      <c r="U17" s="245">
        <v>5423795.0999999996</v>
      </c>
      <c r="V17" s="246"/>
      <c r="W17" s="245">
        <f>Q17+S17+U17</f>
        <v>15489299.1</v>
      </c>
      <c r="X17" s="363"/>
      <c r="Y17" s="246"/>
    </row>
    <row r="18" spans="1:28" ht="18" customHeight="1" x14ac:dyDescent="0.25">
      <c r="A18" s="226" t="s">
        <v>39</v>
      </c>
      <c r="B18" s="227"/>
      <c r="C18" s="228"/>
      <c r="D18" s="229"/>
      <c r="E18" s="230"/>
      <c r="F18" s="229"/>
      <c r="G18" s="230"/>
      <c r="H18" s="229"/>
      <c r="I18" s="230"/>
      <c r="J18" s="229"/>
      <c r="K18" s="231"/>
      <c r="L18" s="230"/>
      <c r="M18" s="3"/>
      <c r="N18" s="220" t="s">
        <v>39</v>
      </c>
      <c r="O18" s="221"/>
      <c r="P18" s="222"/>
      <c r="Q18" s="223"/>
      <c r="R18" s="224"/>
      <c r="S18" s="223"/>
      <c r="T18" s="224"/>
      <c r="U18" s="223"/>
      <c r="V18" s="224"/>
      <c r="W18" s="223"/>
      <c r="X18" s="225"/>
      <c r="Y18" s="224"/>
    </row>
    <row r="19" spans="1:28" ht="21.75" customHeight="1" thickBot="1" x14ac:dyDescent="0.3">
      <c r="A19" s="316" t="s">
        <v>40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8"/>
      <c r="M19" s="3"/>
      <c r="N19" s="316" t="s">
        <v>40</v>
      </c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8"/>
    </row>
    <row r="20" spans="1:28" ht="35.25" customHeight="1" thickBot="1" x14ac:dyDescent="0.25">
      <c r="A20" s="356" t="s">
        <v>3</v>
      </c>
      <c r="B20" s="356" t="s">
        <v>4</v>
      </c>
      <c r="C20" s="236" t="s">
        <v>5</v>
      </c>
      <c r="D20" s="232" t="s">
        <v>6</v>
      </c>
      <c r="E20" s="323" t="s">
        <v>7</v>
      </c>
      <c r="F20" s="238" t="s">
        <v>0</v>
      </c>
      <c r="G20" s="331" t="s">
        <v>8</v>
      </c>
      <c r="H20" s="332"/>
      <c r="I20" s="325" t="s">
        <v>10</v>
      </c>
      <c r="J20" s="326"/>
      <c r="K20" s="326"/>
      <c r="L20" s="327"/>
      <c r="M20" s="3"/>
      <c r="N20" s="236" t="s">
        <v>3</v>
      </c>
      <c r="O20" s="234" t="s">
        <v>4</v>
      </c>
      <c r="P20" s="236" t="s">
        <v>5</v>
      </c>
      <c r="Q20" s="232" t="s">
        <v>6</v>
      </c>
      <c r="R20" s="323" t="s">
        <v>7</v>
      </c>
      <c r="S20" s="238" t="s">
        <v>0</v>
      </c>
      <c r="T20" s="331" t="s">
        <v>8</v>
      </c>
      <c r="U20" s="332"/>
      <c r="V20" s="325" t="s">
        <v>10</v>
      </c>
      <c r="W20" s="326"/>
      <c r="X20" s="326"/>
      <c r="Y20" s="327"/>
    </row>
    <row r="21" spans="1:28" ht="52.5" customHeight="1" thickBot="1" x14ac:dyDescent="0.25">
      <c r="A21" s="357"/>
      <c r="B21" s="357"/>
      <c r="C21" s="237"/>
      <c r="D21" s="233"/>
      <c r="E21" s="324"/>
      <c r="F21" s="239"/>
      <c r="G21" s="333"/>
      <c r="H21" s="334"/>
      <c r="I21" s="5" t="s">
        <v>9</v>
      </c>
      <c r="J21" s="5" t="s">
        <v>75</v>
      </c>
      <c r="K21" s="5" t="s">
        <v>76</v>
      </c>
      <c r="L21" s="6" t="s">
        <v>77</v>
      </c>
      <c r="M21" s="3"/>
      <c r="N21" s="237"/>
      <c r="O21" s="235"/>
      <c r="P21" s="237"/>
      <c r="Q21" s="233"/>
      <c r="R21" s="324"/>
      <c r="S21" s="239"/>
      <c r="T21" s="333"/>
      <c r="U21" s="334"/>
      <c r="V21" s="5" t="s">
        <v>9</v>
      </c>
      <c r="W21" s="12" t="s">
        <v>75</v>
      </c>
      <c r="X21" s="12" t="s">
        <v>76</v>
      </c>
      <c r="Y21" s="6" t="s">
        <v>77</v>
      </c>
    </row>
    <row r="22" spans="1:28" ht="1.5" hidden="1" customHeight="1" thickBot="1" x14ac:dyDescent="0.25">
      <c r="A22" s="328" t="s">
        <v>2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30"/>
      <c r="M22" s="3"/>
      <c r="N22" s="328" t="s">
        <v>2</v>
      </c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30"/>
    </row>
    <row r="23" spans="1:28" ht="24" hidden="1" customHeight="1" x14ac:dyDescent="0.2">
      <c r="A23" s="319" t="s">
        <v>1</v>
      </c>
      <c r="B23" s="320"/>
      <c r="C23" s="320"/>
      <c r="D23" s="320"/>
      <c r="E23" s="320"/>
      <c r="F23" s="320"/>
      <c r="G23" s="320"/>
      <c r="H23" s="320"/>
      <c r="I23" s="320"/>
      <c r="J23" s="320"/>
      <c r="K23" s="320"/>
      <c r="L23" s="355"/>
      <c r="M23" s="3"/>
      <c r="N23" s="319" t="s">
        <v>1</v>
      </c>
      <c r="O23" s="320"/>
      <c r="P23" s="321"/>
      <c r="Q23" s="321"/>
      <c r="R23" s="321"/>
      <c r="S23" s="321"/>
      <c r="T23" s="321"/>
      <c r="U23" s="321"/>
      <c r="V23" s="321"/>
      <c r="W23" s="321"/>
      <c r="X23" s="321"/>
      <c r="Y23" s="322"/>
    </row>
    <row r="24" spans="1:28" ht="56.25" customHeight="1" x14ac:dyDescent="0.2">
      <c r="A24" s="199" t="s">
        <v>17</v>
      </c>
      <c r="B24" s="199" t="s">
        <v>18</v>
      </c>
      <c r="C24" s="247" t="s">
        <v>43</v>
      </c>
      <c r="D24" s="240" t="s">
        <v>44</v>
      </c>
      <c r="E24" s="199" t="s">
        <v>19</v>
      </c>
      <c r="F24" s="242" t="s">
        <v>11</v>
      </c>
      <c r="G24" s="59"/>
      <c r="H24" s="64">
        <f>H25+H26+H27</f>
        <v>1504262.2000000002</v>
      </c>
      <c r="I24" s="52" t="s">
        <v>67</v>
      </c>
      <c r="J24" s="55">
        <v>481357.4</v>
      </c>
      <c r="K24" s="55">
        <v>501427.4</v>
      </c>
      <c r="L24" s="55">
        <v>521477.4</v>
      </c>
      <c r="M24" s="3"/>
      <c r="N24" s="199" t="s">
        <v>17</v>
      </c>
      <c r="O24" s="199" t="s">
        <v>18</v>
      </c>
      <c r="P24" s="247" t="s">
        <v>43</v>
      </c>
      <c r="Q24" s="240" t="s">
        <v>44</v>
      </c>
      <c r="R24" s="199" t="s">
        <v>19</v>
      </c>
      <c r="S24" s="242" t="s">
        <v>11</v>
      </c>
      <c r="T24" s="59"/>
      <c r="U24" s="81">
        <f>U25+U26+U27</f>
        <v>3011822.2</v>
      </c>
      <c r="V24" s="52" t="s">
        <v>67</v>
      </c>
      <c r="W24" s="80">
        <v>960607.4</v>
      </c>
      <c r="X24" s="80">
        <v>1010607.4</v>
      </c>
      <c r="Y24" s="80">
        <v>1040607.4</v>
      </c>
    </row>
    <row r="25" spans="1:28" ht="46.5" customHeight="1" x14ac:dyDescent="0.2">
      <c r="A25" s="200"/>
      <c r="B25" s="200"/>
      <c r="C25" s="248"/>
      <c r="D25" s="241"/>
      <c r="E25" s="200"/>
      <c r="F25" s="243"/>
      <c r="G25" s="60" t="s">
        <v>45</v>
      </c>
      <c r="H25" s="65">
        <f>J24</f>
        <v>481357.4</v>
      </c>
      <c r="I25" s="53" t="s">
        <v>14</v>
      </c>
      <c r="J25" s="84"/>
      <c r="K25" s="84"/>
      <c r="L25" s="84"/>
      <c r="M25" s="3"/>
      <c r="N25" s="200"/>
      <c r="O25" s="200"/>
      <c r="P25" s="248"/>
      <c r="Q25" s="241"/>
      <c r="R25" s="200"/>
      <c r="S25" s="243"/>
      <c r="T25" s="60" t="s">
        <v>45</v>
      </c>
      <c r="U25" s="82">
        <f>W24</f>
        <v>960607.4</v>
      </c>
      <c r="V25" s="53" t="s">
        <v>14</v>
      </c>
      <c r="W25" s="56"/>
      <c r="X25" s="56"/>
      <c r="Y25" s="56"/>
    </row>
    <row r="26" spans="1:28" ht="67.5" customHeight="1" x14ac:dyDescent="0.2">
      <c r="A26" s="13"/>
      <c r="B26" s="200"/>
      <c r="C26" s="248"/>
      <c r="D26" s="241"/>
      <c r="E26" s="200"/>
      <c r="F26" s="243"/>
      <c r="G26" s="60" t="s">
        <v>46</v>
      </c>
      <c r="H26" s="65">
        <f>K24</f>
        <v>501427.4</v>
      </c>
      <c r="I26" s="53" t="s">
        <v>47</v>
      </c>
      <c r="J26" s="84">
        <v>415.2</v>
      </c>
      <c r="K26" s="84">
        <v>418.2</v>
      </c>
      <c r="L26" s="84">
        <v>421.2</v>
      </c>
      <c r="M26" s="3"/>
      <c r="N26" s="46"/>
      <c r="O26" s="200"/>
      <c r="P26" s="248"/>
      <c r="Q26" s="241"/>
      <c r="R26" s="200"/>
      <c r="S26" s="243"/>
      <c r="T26" s="60" t="s">
        <v>46</v>
      </c>
      <c r="U26" s="82">
        <f>X24</f>
        <v>1010607.4</v>
      </c>
      <c r="V26" s="53" t="s">
        <v>47</v>
      </c>
      <c r="W26" s="83">
        <v>533.70000000000005</v>
      </c>
      <c r="X26" s="83">
        <v>546.1</v>
      </c>
      <c r="Y26" s="83">
        <v>549.20000000000005</v>
      </c>
    </row>
    <row r="27" spans="1:28" ht="27.75" customHeight="1" thickBot="1" x14ac:dyDescent="0.25">
      <c r="A27" s="10"/>
      <c r="B27" s="11"/>
      <c r="C27" s="248"/>
      <c r="D27" s="241"/>
      <c r="E27" s="200"/>
      <c r="F27" s="244"/>
      <c r="G27" s="58" t="s">
        <v>48</v>
      </c>
      <c r="H27" s="66">
        <f>L24</f>
        <v>521477.4</v>
      </c>
      <c r="I27" s="53" t="s">
        <v>15</v>
      </c>
      <c r="J27" s="84"/>
      <c r="K27" s="84"/>
      <c r="L27" s="84"/>
      <c r="M27" s="3"/>
      <c r="N27" s="11"/>
      <c r="O27" s="11"/>
      <c r="P27" s="248"/>
      <c r="Q27" s="241"/>
      <c r="R27" s="200"/>
      <c r="S27" s="244"/>
      <c r="T27" s="58" t="s">
        <v>48</v>
      </c>
      <c r="U27" s="93">
        <f>Y24</f>
        <v>1040607.4</v>
      </c>
      <c r="V27" s="53" t="s">
        <v>15</v>
      </c>
      <c r="W27" s="84"/>
      <c r="X27" s="84"/>
      <c r="Y27" s="84"/>
    </row>
    <row r="28" spans="1:28" ht="65.25" customHeight="1" x14ac:dyDescent="0.2">
      <c r="A28" s="10"/>
      <c r="B28" s="11"/>
      <c r="C28" s="248"/>
      <c r="D28" s="241"/>
      <c r="E28" s="200"/>
      <c r="F28" s="242" t="s">
        <v>49</v>
      </c>
      <c r="G28" s="60" t="s">
        <v>45</v>
      </c>
      <c r="H28" s="51">
        <f>J24</f>
        <v>481357.4</v>
      </c>
      <c r="I28" s="53" t="s">
        <v>50</v>
      </c>
      <c r="J28" s="84">
        <f>J24/J26</f>
        <v>1159.3386319845858</v>
      </c>
      <c r="K28" s="84">
        <f>K24/K26</f>
        <v>1199.0133907221425</v>
      </c>
      <c r="L28" s="84">
        <f>L24/L26</f>
        <v>1238.0754985754986</v>
      </c>
      <c r="M28" s="3"/>
      <c r="N28" s="11"/>
      <c r="O28" s="11"/>
      <c r="P28" s="248"/>
      <c r="Q28" s="241"/>
      <c r="R28" s="200"/>
      <c r="S28" s="243" t="s">
        <v>49</v>
      </c>
      <c r="T28" s="60" t="s">
        <v>45</v>
      </c>
      <c r="U28" s="82">
        <f>W24</f>
        <v>960607.4</v>
      </c>
      <c r="V28" s="53" t="s">
        <v>50</v>
      </c>
      <c r="W28" s="83">
        <f>W24/W26</f>
        <v>1799.9014427581037</v>
      </c>
      <c r="X28" s="83">
        <f>X24/X26</f>
        <v>1850.5903680644569</v>
      </c>
      <c r="Y28" s="83">
        <f>Y24/Y26</f>
        <v>1894.769482884195</v>
      </c>
    </row>
    <row r="29" spans="1:28" ht="15.75" customHeight="1" x14ac:dyDescent="0.2">
      <c r="A29" s="10"/>
      <c r="B29" s="11"/>
      <c r="C29" s="248"/>
      <c r="D29" s="241"/>
      <c r="E29" s="200"/>
      <c r="F29" s="243"/>
      <c r="G29" s="60" t="s">
        <v>46</v>
      </c>
      <c r="H29" s="51">
        <f>K24</f>
        <v>501427.4</v>
      </c>
      <c r="I29" s="53" t="s">
        <v>16</v>
      </c>
      <c r="J29" s="84"/>
      <c r="K29" s="84"/>
      <c r="L29" s="84"/>
      <c r="M29" s="3"/>
      <c r="N29" s="11"/>
      <c r="O29" s="11"/>
      <c r="P29" s="248"/>
      <c r="Q29" s="241"/>
      <c r="R29" s="200"/>
      <c r="S29" s="243"/>
      <c r="T29" s="60" t="s">
        <v>46</v>
      </c>
      <c r="U29" s="82">
        <f>X24</f>
        <v>1010607.4</v>
      </c>
      <c r="V29" s="53" t="s">
        <v>16</v>
      </c>
      <c r="W29" s="84"/>
      <c r="X29" s="84"/>
      <c r="Y29" s="84"/>
    </row>
    <row r="30" spans="1:28" ht="81" customHeight="1" thickBot="1" x14ac:dyDescent="0.25">
      <c r="A30" s="10"/>
      <c r="B30" s="11"/>
      <c r="C30" s="248"/>
      <c r="D30" s="241"/>
      <c r="E30" s="200"/>
      <c r="F30" s="244"/>
      <c r="G30" s="60" t="s">
        <v>48</v>
      </c>
      <c r="H30" s="51">
        <f>L24</f>
        <v>521477.4</v>
      </c>
      <c r="I30" s="53" t="s">
        <v>51</v>
      </c>
      <c r="J30" s="84">
        <v>90</v>
      </c>
      <c r="K30" s="84">
        <v>95</v>
      </c>
      <c r="L30" s="84">
        <v>95</v>
      </c>
      <c r="M30" s="3"/>
      <c r="N30" s="11"/>
      <c r="O30" s="11"/>
      <c r="P30" s="248"/>
      <c r="Q30" s="241"/>
      <c r="R30" s="200"/>
      <c r="S30" s="244"/>
      <c r="T30" s="60" t="s">
        <v>48</v>
      </c>
      <c r="U30" s="82">
        <f>Y24</f>
        <v>1040607.4</v>
      </c>
      <c r="V30" s="53" t="s">
        <v>51</v>
      </c>
      <c r="W30" s="84">
        <v>90</v>
      </c>
      <c r="X30" s="84">
        <v>95</v>
      </c>
      <c r="Y30" s="84">
        <v>95</v>
      </c>
    </row>
    <row r="31" spans="1:28" ht="64.5" customHeight="1" x14ac:dyDescent="0.2">
      <c r="A31" s="10"/>
      <c r="B31" s="45"/>
      <c r="C31" s="376" t="s">
        <v>52</v>
      </c>
      <c r="D31" s="378" t="s">
        <v>44</v>
      </c>
      <c r="E31" s="199" t="s">
        <v>19</v>
      </c>
      <c r="F31" s="383" t="s">
        <v>11</v>
      </c>
      <c r="G31" s="59"/>
      <c r="H31" s="64">
        <f>J31+K31+L31</f>
        <v>18240.2</v>
      </c>
      <c r="I31" s="52" t="s">
        <v>68</v>
      </c>
      <c r="J31" s="55">
        <v>5408.3</v>
      </c>
      <c r="K31" s="55">
        <v>6165.3</v>
      </c>
      <c r="L31" s="55">
        <v>6666.6</v>
      </c>
      <c r="M31" s="8"/>
      <c r="N31" s="11"/>
      <c r="O31" s="45"/>
      <c r="P31" s="376" t="s">
        <v>52</v>
      </c>
      <c r="Q31" s="378" t="s">
        <v>44</v>
      </c>
      <c r="R31" s="199" t="s">
        <v>19</v>
      </c>
      <c r="S31" s="242" t="s">
        <v>11</v>
      </c>
      <c r="T31" s="59"/>
      <c r="U31" s="85">
        <f>W31+X31+Y31</f>
        <v>19606.5</v>
      </c>
      <c r="V31" s="52" t="s">
        <v>68</v>
      </c>
      <c r="W31" s="80">
        <v>6020.9</v>
      </c>
      <c r="X31" s="80">
        <v>6792.8</v>
      </c>
      <c r="Y31" s="80">
        <v>6792.8</v>
      </c>
      <c r="Z31" s="8"/>
      <c r="AA31" s="8"/>
      <c r="AB31" s="8"/>
    </row>
    <row r="32" spans="1:28" ht="29.25" customHeight="1" x14ac:dyDescent="0.2">
      <c r="A32" s="10"/>
      <c r="B32" s="10"/>
      <c r="C32" s="377"/>
      <c r="D32" s="379"/>
      <c r="E32" s="200"/>
      <c r="F32" s="384"/>
      <c r="G32" s="60" t="s">
        <v>45</v>
      </c>
      <c r="H32" s="65">
        <f>J31</f>
        <v>5408.3</v>
      </c>
      <c r="I32" s="53" t="s">
        <v>14</v>
      </c>
      <c r="J32" s="84"/>
      <c r="K32" s="84"/>
      <c r="L32" s="84"/>
      <c r="M32" s="8"/>
      <c r="N32" s="11"/>
      <c r="O32" s="10"/>
      <c r="P32" s="377"/>
      <c r="Q32" s="379"/>
      <c r="R32" s="200"/>
      <c r="S32" s="243"/>
      <c r="T32" s="60" t="s">
        <v>45</v>
      </c>
      <c r="U32" s="86">
        <f>W31</f>
        <v>6020.9</v>
      </c>
      <c r="V32" s="53" t="s">
        <v>14</v>
      </c>
      <c r="W32" s="56"/>
      <c r="X32" s="56"/>
      <c r="Y32" s="56"/>
      <c r="Z32" s="8"/>
      <c r="AA32" s="8"/>
      <c r="AB32" s="8"/>
    </row>
    <row r="33" spans="1:28" ht="89.25" customHeight="1" x14ac:dyDescent="0.2">
      <c r="A33" s="10"/>
      <c r="B33" s="10"/>
      <c r="C33" s="377"/>
      <c r="D33" s="379"/>
      <c r="E33" s="200"/>
      <c r="F33" s="384"/>
      <c r="G33" s="60" t="s">
        <v>46</v>
      </c>
      <c r="H33" s="65">
        <f>K31</f>
        <v>6165.3</v>
      </c>
      <c r="I33" s="53" t="s">
        <v>53</v>
      </c>
      <c r="J33" s="90">
        <f>J34+J35</f>
        <v>35</v>
      </c>
      <c r="K33" s="90">
        <f>K34+K35</f>
        <v>37</v>
      </c>
      <c r="L33" s="90">
        <f>L34+L35</f>
        <v>40</v>
      </c>
      <c r="M33" s="8"/>
      <c r="N33" s="11"/>
      <c r="O33" s="10"/>
      <c r="P33" s="377"/>
      <c r="Q33" s="379"/>
      <c r="R33" s="200"/>
      <c r="S33" s="243"/>
      <c r="T33" s="60" t="s">
        <v>46</v>
      </c>
      <c r="U33" s="86">
        <f>X31</f>
        <v>6792.8</v>
      </c>
      <c r="V33" s="53" t="s">
        <v>53</v>
      </c>
      <c r="W33" s="92">
        <f>W34+W35</f>
        <v>39</v>
      </c>
      <c r="X33" s="92">
        <f>X34+X35</f>
        <v>44</v>
      </c>
      <c r="Y33" s="92">
        <f>Y34+Y35</f>
        <v>44</v>
      </c>
      <c r="Z33" s="8"/>
      <c r="AA33" s="8"/>
      <c r="AB33" s="8"/>
    </row>
    <row r="34" spans="1:28" ht="19.5" customHeight="1" thickBot="1" x14ac:dyDescent="0.25">
      <c r="A34" s="10"/>
      <c r="B34" s="10"/>
      <c r="C34" s="377"/>
      <c r="D34" s="379"/>
      <c r="E34" s="200"/>
      <c r="F34" s="384"/>
      <c r="G34" s="58" t="s">
        <v>48</v>
      </c>
      <c r="H34" s="66">
        <f>L31</f>
        <v>6666.6</v>
      </c>
      <c r="I34" s="53" t="s">
        <v>54</v>
      </c>
      <c r="J34" s="90">
        <v>30</v>
      </c>
      <c r="K34" s="90">
        <v>32</v>
      </c>
      <c r="L34" s="90">
        <v>35</v>
      </c>
      <c r="M34" s="8"/>
      <c r="N34" s="11"/>
      <c r="O34" s="10"/>
      <c r="P34" s="377"/>
      <c r="Q34" s="379"/>
      <c r="R34" s="200"/>
      <c r="S34" s="244"/>
      <c r="T34" s="58" t="s">
        <v>48</v>
      </c>
      <c r="U34" s="87">
        <f>Y31</f>
        <v>6792.8</v>
      </c>
      <c r="V34" s="53" t="s">
        <v>54</v>
      </c>
      <c r="W34" s="92">
        <v>33</v>
      </c>
      <c r="X34" s="92">
        <v>36</v>
      </c>
      <c r="Y34" s="92">
        <v>36</v>
      </c>
      <c r="Z34" s="8"/>
      <c r="AA34" s="8"/>
      <c r="AB34" s="8"/>
    </row>
    <row r="35" spans="1:28" ht="17.25" customHeight="1" x14ac:dyDescent="0.2">
      <c r="A35" s="10"/>
      <c r="B35" s="10"/>
      <c r="C35" s="377"/>
      <c r="D35" s="379"/>
      <c r="E35" s="381"/>
      <c r="F35" s="385"/>
      <c r="G35" s="59"/>
      <c r="H35" s="65"/>
      <c r="I35" s="53" t="s">
        <v>55</v>
      </c>
      <c r="J35" s="90">
        <v>5</v>
      </c>
      <c r="K35" s="90">
        <v>5</v>
      </c>
      <c r="L35" s="90">
        <v>5</v>
      </c>
      <c r="M35" s="8"/>
      <c r="N35" s="11"/>
      <c r="O35" s="10"/>
      <c r="P35" s="377"/>
      <c r="Q35" s="379"/>
      <c r="R35" s="381"/>
      <c r="S35" s="386"/>
      <c r="T35" s="60"/>
      <c r="U35" s="86"/>
      <c r="V35" s="53" t="s">
        <v>55</v>
      </c>
      <c r="W35" s="92">
        <v>6</v>
      </c>
      <c r="X35" s="92">
        <v>8</v>
      </c>
      <c r="Y35" s="92">
        <v>8</v>
      </c>
      <c r="Z35" s="8"/>
      <c r="AA35" s="8"/>
      <c r="AB35" s="8"/>
    </row>
    <row r="36" spans="1:28" ht="26.25" customHeight="1" x14ac:dyDescent="0.2">
      <c r="A36" s="10"/>
      <c r="B36" s="10"/>
      <c r="C36" s="377"/>
      <c r="D36" s="379"/>
      <c r="E36" s="381"/>
      <c r="F36" s="386"/>
      <c r="G36" s="60"/>
      <c r="H36" s="65"/>
      <c r="I36" s="53" t="s">
        <v>15</v>
      </c>
      <c r="J36" s="84"/>
      <c r="K36" s="84"/>
      <c r="L36" s="84"/>
      <c r="M36" s="8"/>
      <c r="N36" s="11"/>
      <c r="O36" s="10"/>
      <c r="P36" s="377"/>
      <c r="Q36" s="379"/>
      <c r="R36" s="381"/>
      <c r="S36" s="386"/>
      <c r="T36" s="60"/>
      <c r="U36" s="86"/>
      <c r="V36" s="53" t="s">
        <v>15</v>
      </c>
      <c r="W36" s="84"/>
      <c r="X36" s="84"/>
      <c r="Y36" s="84"/>
      <c r="Z36" s="8"/>
      <c r="AA36" s="8"/>
      <c r="AB36" s="8"/>
    </row>
    <row r="37" spans="1:28" ht="69.75" customHeight="1" x14ac:dyDescent="0.2">
      <c r="A37" s="10"/>
      <c r="B37" s="10"/>
      <c r="C37" s="377"/>
      <c r="D37" s="379"/>
      <c r="E37" s="381"/>
      <c r="F37" s="386" t="s">
        <v>49</v>
      </c>
      <c r="G37" s="60" t="s">
        <v>45</v>
      </c>
      <c r="H37" s="65">
        <f>J31</f>
        <v>5408.3</v>
      </c>
      <c r="I37" s="53" t="s">
        <v>56</v>
      </c>
      <c r="J37" s="84">
        <f>J31/J33/12*1000</f>
        <v>12876.904761904761</v>
      </c>
      <c r="K37" s="84">
        <f>K31/K33/12*1000</f>
        <v>13885.810810810812</v>
      </c>
      <c r="L37" s="84">
        <f>L31/L33/12*1000</f>
        <v>13888.750000000002</v>
      </c>
      <c r="M37" s="8"/>
      <c r="N37" s="11"/>
      <c r="O37" s="10"/>
      <c r="P37" s="377"/>
      <c r="Q37" s="379"/>
      <c r="R37" s="381"/>
      <c r="S37" s="386" t="s">
        <v>49</v>
      </c>
      <c r="T37" s="60" t="s">
        <v>45</v>
      </c>
      <c r="U37" s="86">
        <f>W31</f>
        <v>6020.9</v>
      </c>
      <c r="V37" s="53" t="s">
        <v>56</v>
      </c>
      <c r="W37" s="83">
        <f>W31/W33/12*1000</f>
        <v>12865.17094017094</v>
      </c>
      <c r="X37" s="83">
        <f>X31/X33/12*1000</f>
        <v>12865.151515151516</v>
      </c>
      <c r="Y37" s="83">
        <f>Y31/Y33/12*1000</f>
        <v>12865.151515151516</v>
      </c>
      <c r="Z37" s="8"/>
      <c r="AA37" s="8"/>
      <c r="AB37" s="8"/>
    </row>
    <row r="38" spans="1:28" ht="33.75" customHeight="1" x14ac:dyDescent="0.2">
      <c r="A38" s="10"/>
      <c r="B38" s="10"/>
      <c r="C38" s="377"/>
      <c r="D38" s="379"/>
      <c r="E38" s="381"/>
      <c r="F38" s="386"/>
      <c r="G38" s="60" t="s">
        <v>46</v>
      </c>
      <c r="H38" s="65">
        <f>K31</f>
        <v>6165.3</v>
      </c>
      <c r="I38" s="53" t="s">
        <v>16</v>
      </c>
      <c r="J38" s="56"/>
      <c r="K38" s="56"/>
      <c r="L38" s="56"/>
      <c r="M38" s="8"/>
      <c r="N38" s="11"/>
      <c r="O38" s="10"/>
      <c r="P38" s="377"/>
      <c r="Q38" s="379"/>
      <c r="R38" s="381"/>
      <c r="S38" s="386"/>
      <c r="T38" s="60" t="s">
        <v>46</v>
      </c>
      <c r="U38" s="86">
        <f>X31</f>
        <v>6792.8</v>
      </c>
      <c r="V38" s="53" t="s">
        <v>16</v>
      </c>
      <c r="W38" s="56"/>
      <c r="X38" s="56"/>
      <c r="Y38" s="56"/>
      <c r="Z38" s="8"/>
      <c r="AA38" s="8"/>
      <c r="AB38" s="8"/>
    </row>
    <row r="39" spans="1:28" ht="95.25" customHeight="1" thickBot="1" x14ac:dyDescent="0.25">
      <c r="A39" s="10"/>
      <c r="B39" s="10"/>
      <c r="C39" s="388"/>
      <c r="D39" s="380"/>
      <c r="E39" s="382"/>
      <c r="F39" s="387"/>
      <c r="G39" s="58" t="s">
        <v>48</v>
      </c>
      <c r="H39" s="65">
        <f>L31</f>
        <v>6666.6</v>
      </c>
      <c r="I39" s="54" t="s">
        <v>57</v>
      </c>
      <c r="J39" s="61">
        <v>100</v>
      </c>
      <c r="K39" s="61">
        <f>K33/J33*100</f>
        <v>105.71428571428572</v>
      </c>
      <c r="L39" s="61">
        <f>L33/J33*100</f>
        <v>114.28571428571428</v>
      </c>
      <c r="M39" s="8"/>
      <c r="N39" s="11"/>
      <c r="O39" s="10"/>
      <c r="P39" s="388"/>
      <c r="Q39" s="380"/>
      <c r="R39" s="382"/>
      <c r="S39" s="387"/>
      <c r="T39" s="58" t="s">
        <v>48</v>
      </c>
      <c r="U39" s="86">
        <f>Y31</f>
        <v>6792.8</v>
      </c>
      <c r="V39" s="54" t="s">
        <v>57</v>
      </c>
      <c r="W39" s="56">
        <v>100</v>
      </c>
      <c r="X39" s="88">
        <f>X33/W33*100</f>
        <v>112.82051282051282</v>
      </c>
      <c r="Y39" s="88">
        <f>Y33/W33*100</f>
        <v>112.82051282051282</v>
      </c>
      <c r="Z39" s="128"/>
      <c r="AA39" s="8"/>
      <c r="AB39" s="8"/>
    </row>
    <row r="40" spans="1:28" ht="51" customHeight="1" x14ac:dyDescent="0.2">
      <c r="A40" s="10"/>
      <c r="B40" s="10"/>
      <c r="C40" s="201" t="s">
        <v>102</v>
      </c>
      <c r="D40" s="204" t="s">
        <v>44</v>
      </c>
      <c r="E40" s="196" t="s">
        <v>103</v>
      </c>
      <c r="F40" s="207" t="s">
        <v>104</v>
      </c>
      <c r="G40" s="168"/>
      <c r="H40" s="64">
        <f>J40+K40+L40</f>
        <v>387851.69999999995</v>
      </c>
      <c r="I40" s="169" t="s">
        <v>69</v>
      </c>
      <c r="J40" s="170">
        <v>123551.1</v>
      </c>
      <c r="K40" s="171">
        <v>132150.29999999999</v>
      </c>
      <c r="L40" s="170">
        <v>132150.29999999999</v>
      </c>
      <c r="M40" s="8"/>
      <c r="N40" s="11"/>
      <c r="O40" s="10"/>
      <c r="P40" s="201" t="s">
        <v>102</v>
      </c>
      <c r="Q40" s="240" t="s">
        <v>44</v>
      </c>
      <c r="R40" s="196" t="s">
        <v>103</v>
      </c>
      <c r="S40" s="199" t="s">
        <v>104</v>
      </c>
      <c r="T40" s="67"/>
      <c r="U40" s="85">
        <f>W40+X40+Y40</f>
        <v>600349.9</v>
      </c>
      <c r="V40" s="169" t="s">
        <v>69</v>
      </c>
      <c r="W40" s="193">
        <v>184439.3</v>
      </c>
      <c r="X40" s="193">
        <v>202883.20000000001</v>
      </c>
      <c r="Y40" s="193">
        <v>213027.4</v>
      </c>
      <c r="Z40" s="128"/>
      <c r="AA40" s="8"/>
      <c r="AB40" s="8"/>
    </row>
    <row r="41" spans="1:28" ht="37.5" customHeight="1" x14ac:dyDescent="0.2">
      <c r="A41" s="10"/>
      <c r="B41" s="10"/>
      <c r="C41" s="202"/>
      <c r="D41" s="205"/>
      <c r="E41" s="197"/>
      <c r="F41" s="208"/>
      <c r="G41" s="172" t="s">
        <v>45</v>
      </c>
      <c r="H41" s="65">
        <f>J40</f>
        <v>123551.1</v>
      </c>
      <c r="I41" s="173" t="s">
        <v>14</v>
      </c>
      <c r="J41" s="174"/>
      <c r="K41" s="175"/>
      <c r="L41" s="174"/>
      <c r="M41" s="8"/>
      <c r="N41" s="11"/>
      <c r="O41" s="10"/>
      <c r="P41" s="202"/>
      <c r="Q41" s="241"/>
      <c r="R41" s="197"/>
      <c r="S41" s="200"/>
      <c r="T41" s="68" t="s">
        <v>45</v>
      </c>
      <c r="U41" s="86">
        <f>W40</f>
        <v>184439.3</v>
      </c>
      <c r="V41" s="173" t="s">
        <v>14</v>
      </c>
      <c r="W41" s="174"/>
      <c r="X41" s="174"/>
      <c r="Y41" s="174"/>
      <c r="Z41" s="128"/>
      <c r="AA41" s="8"/>
      <c r="AB41" s="8"/>
    </row>
    <row r="42" spans="1:28" ht="58.5" customHeight="1" x14ac:dyDescent="0.2">
      <c r="A42" s="10"/>
      <c r="B42" s="10"/>
      <c r="C42" s="202"/>
      <c r="D42" s="205"/>
      <c r="E42" s="197"/>
      <c r="F42" s="176"/>
      <c r="G42" s="172"/>
      <c r="H42" s="65"/>
      <c r="I42" s="173" t="s">
        <v>105</v>
      </c>
      <c r="J42" s="177">
        <v>9</v>
      </c>
      <c r="K42" s="178">
        <v>9</v>
      </c>
      <c r="L42" s="177">
        <v>9</v>
      </c>
      <c r="M42" s="8"/>
      <c r="N42" s="11"/>
      <c r="O42" s="10"/>
      <c r="P42" s="202"/>
      <c r="Q42" s="241"/>
      <c r="R42" s="197"/>
      <c r="S42" s="166"/>
      <c r="T42" s="68"/>
      <c r="U42" s="86"/>
      <c r="V42" s="173" t="s">
        <v>105</v>
      </c>
      <c r="W42" s="179">
        <v>8</v>
      </c>
      <c r="X42" s="179">
        <v>8</v>
      </c>
      <c r="Y42" s="179">
        <v>8</v>
      </c>
      <c r="Z42" s="128"/>
      <c r="AA42" s="8"/>
      <c r="AB42" s="8"/>
    </row>
    <row r="43" spans="1:28" ht="54" customHeight="1" x14ac:dyDescent="0.2">
      <c r="A43" s="10"/>
      <c r="B43" s="10"/>
      <c r="C43" s="202"/>
      <c r="D43" s="205"/>
      <c r="E43" s="197"/>
      <c r="F43" s="176"/>
      <c r="G43" s="172" t="s">
        <v>46</v>
      </c>
      <c r="H43" s="65">
        <f>K40</f>
        <v>132150.29999999999</v>
      </c>
      <c r="I43" s="173" t="s">
        <v>106</v>
      </c>
      <c r="J43" s="90">
        <v>30552</v>
      </c>
      <c r="K43" s="180">
        <v>30552</v>
      </c>
      <c r="L43" s="90">
        <v>30552</v>
      </c>
      <c r="M43" s="8"/>
      <c r="N43" s="11"/>
      <c r="O43" s="10"/>
      <c r="P43" s="202"/>
      <c r="Q43" s="241"/>
      <c r="R43" s="197"/>
      <c r="S43" s="166"/>
      <c r="T43" s="68" t="s">
        <v>46</v>
      </c>
      <c r="U43" s="86">
        <f>X40</f>
        <v>202883.20000000001</v>
      </c>
      <c r="V43" s="173" t="s">
        <v>106</v>
      </c>
      <c r="W43" s="92">
        <v>28932</v>
      </c>
      <c r="X43" s="92">
        <v>28932</v>
      </c>
      <c r="Y43" s="92">
        <v>28932</v>
      </c>
      <c r="Z43" s="128"/>
      <c r="AA43" s="8"/>
      <c r="AB43" s="8"/>
    </row>
    <row r="44" spans="1:28" ht="41.25" customHeight="1" thickBot="1" x14ac:dyDescent="0.25">
      <c r="A44" s="10"/>
      <c r="B44" s="10"/>
      <c r="C44" s="202"/>
      <c r="D44" s="205"/>
      <c r="E44" s="197"/>
      <c r="F44" s="181"/>
      <c r="G44" s="182" t="s">
        <v>48</v>
      </c>
      <c r="H44" s="66">
        <f>L40</f>
        <v>132150.29999999999</v>
      </c>
      <c r="I44" s="173" t="s">
        <v>15</v>
      </c>
      <c r="J44" s="84"/>
      <c r="K44" s="183"/>
      <c r="L44" s="84"/>
      <c r="M44" s="8"/>
      <c r="N44" s="11"/>
      <c r="O44" s="10"/>
      <c r="P44" s="202"/>
      <c r="Q44" s="241"/>
      <c r="R44" s="197"/>
      <c r="S44" s="184"/>
      <c r="T44" s="185" t="s">
        <v>48</v>
      </c>
      <c r="U44" s="87">
        <f>Y40</f>
        <v>213027.4</v>
      </c>
      <c r="V44" s="173" t="s">
        <v>15</v>
      </c>
      <c r="W44" s="83"/>
      <c r="X44" s="83"/>
      <c r="Y44" s="83"/>
      <c r="Z44" s="128"/>
      <c r="AA44" s="8"/>
      <c r="AB44" s="8"/>
    </row>
    <row r="45" spans="1:28" ht="48" customHeight="1" x14ac:dyDescent="0.2">
      <c r="A45" s="10"/>
      <c r="B45" s="10"/>
      <c r="C45" s="202"/>
      <c r="D45" s="205"/>
      <c r="E45" s="197"/>
      <c r="F45" s="186" t="s">
        <v>107</v>
      </c>
      <c r="G45" s="172" t="s">
        <v>45</v>
      </c>
      <c r="H45" s="65">
        <f>J40</f>
        <v>123551.1</v>
      </c>
      <c r="I45" s="173" t="s">
        <v>108</v>
      </c>
      <c r="J45" s="84">
        <f>J40/J43*1000</f>
        <v>4043.9611154752556</v>
      </c>
      <c r="K45" s="183">
        <f>K40/K43*1000</f>
        <v>4325.4222309505103</v>
      </c>
      <c r="L45" s="84">
        <f>L40/L43*1000</f>
        <v>4325.4222309505103</v>
      </c>
      <c r="M45" s="8"/>
      <c r="N45" s="11"/>
      <c r="O45" s="10"/>
      <c r="P45" s="202"/>
      <c r="Q45" s="241"/>
      <c r="R45" s="197"/>
      <c r="S45" s="187" t="s">
        <v>107</v>
      </c>
      <c r="T45" s="68" t="s">
        <v>45</v>
      </c>
      <c r="U45" s="85">
        <f>W40</f>
        <v>184439.3</v>
      </c>
      <c r="V45" s="173" t="s">
        <v>108</v>
      </c>
      <c r="W45" s="83">
        <f>W40/W43*1000</f>
        <v>6374.9239596294756</v>
      </c>
      <c r="X45" s="83">
        <f>X40/X43*1000</f>
        <v>7012.4153186782805</v>
      </c>
      <c r="Y45" s="83">
        <f>Y40/Y43*1000</f>
        <v>7363.0374671643858</v>
      </c>
      <c r="Z45" s="128"/>
      <c r="AA45" s="8"/>
      <c r="AB45" s="8"/>
    </row>
    <row r="46" spans="1:28" ht="33.75" customHeight="1" x14ac:dyDescent="0.2">
      <c r="A46" s="10"/>
      <c r="B46" s="10"/>
      <c r="C46" s="202"/>
      <c r="D46" s="205"/>
      <c r="E46" s="197"/>
      <c r="F46" s="176"/>
      <c r="G46" s="172" t="s">
        <v>46</v>
      </c>
      <c r="H46" s="65">
        <f>K40</f>
        <v>132150.29999999999</v>
      </c>
      <c r="I46" s="173" t="s">
        <v>16</v>
      </c>
      <c r="J46" s="84"/>
      <c r="K46" s="183"/>
      <c r="L46" s="84"/>
      <c r="M46" s="8"/>
      <c r="N46" s="11"/>
      <c r="O46" s="10"/>
      <c r="P46" s="202"/>
      <c r="Q46" s="241"/>
      <c r="R46" s="197"/>
      <c r="S46" s="166"/>
      <c r="T46" s="68" t="s">
        <v>46</v>
      </c>
      <c r="U46" s="86">
        <f>X40</f>
        <v>202883.20000000001</v>
      </c>
      <c r="V46" s="173" t="s">
        <v>16</v>
      </c>
      <c r="W46" s="84"/>
      <c r="X46" s="84"/>
      <c r="Y46" s="84"/>
      <c r="Z46" s="128"/>
      <c r="AA46" s="8"/>
      <c r="AB46" s="8"/>
    </row>
    <row r="47" spans="1:28" ht="86.25" customHeight="1" thickBot="1" x14ac:dyDescent="0.25">
      <c r="A47" s="10"/>
      <c r="B47" s="10"/>
      <c r="C47" s="203"/>
      <c r="D47" s="206"/>
      <c r="E47" s="198"/>
      <c r="F47" s="188"/>
      <c r="G47" s="189" t="s">
        <v>48</v>
      </c>
      <c r="H47" s="66">
        <f>L40</f>
        <v>132150.29999999999</v>
      </c>
      <c r="I47" s="190" t="s">
        <v>109</v>
      </c>
      <c r="J47" s="191">
        <v>100</v>
      </c>
      <c r="K47" s="192">
        <v>100</v>
      </c>
      <c r="L47" s="191">
        <v>100</v>
      </c>
      <c r="M47" s="8"/>
      <c r="N47" s="11"/>
      <c r="O47" s="10"/>
      <c r="P47" s="203"/>
      <c r="Q47" s="399"/>
      <c r="R47" s="198"/>
      <c r="S47" s="167"/>
      <c r="T47" s="69" t="s">
        <v>48</v>
      </c>
      <c r="U47" s="87">
        <f>Y40</f>
        <v>213027.4</v>
      </c>
      <c r="V47" s="190" t="s">
        <v>109</v>
      </c>
      <c r="W47" s="191">
        <v>100</v>
      </c>
      <c r="X47" s="191">
        <v>100</v>
      </c>
      <c r="Y47" s="191">
        <v>100</v>
      </c>
      <c r="Z47" s="128"/>
      <c r="AA47" s="8"/>
      <c r="AB47" s="8"/>
    </row>
    <row r="48" spans="1:28" ht="67.5" customHeight="1" x14ac:dyDescent="0.2">
      <c r="A48" s="10"/>
      <c r="B48" s="10"/>
      <c r="C48" s="164" t="s">
        <v>78</v>
      </c>
      <c r="D48" s="165" t="s">
        <v>44</v>
      </c>
      <c r="E48" s="200" t="s">
        <v>79</v>
      </c>
      <c r="F48" s="166" t="s">
        <v>11</v>
      </c>
      <c r="G48" s="60"/>
      <c r="H48" s="65">
        <f>H49+H50+H51</f>
        <v>6458.7999999999993</v>
      </c>
      <c r="I48" s="53" t="s">
        <v>92</v>
      </c>
      <c r="J48" s="56">
        <v>2011</v>
      </c>
      <c r="K48" s="56">
        <v>2149.6999999999998</v>
      </c>
      <c r="L48" s="56">
        <v>2298.1</v>
      </c>
      <c r="M48" s="8"/>
      <c r="N48" s="11"/>
      <c r="O48" s="10"/>
      <c r="P48" s="164" t="s">
        <v>78</v>
      </c>
      <c r="Q48" s="165" t="s">
        <v>44</v>
      </c>
      <c r="R48" s="200" t="s">
        <v>79</v>
      </c>
      <c r="S48" s="166" t="s">
        <v>11</v>
      </c>
      <c r="T48" s="60"/>
      <c r="U48" s="86">
        <f>U49+U50+U51</f>
        <v>14089.9</v>
      </c>
      <c r="V48" s="53" t="s">
        <v>92</v>
      </c>
      <c r="W48" s="88">
        <v>4297.6000000000004</v>
      </c>
      <c r="X48" s="88">
        <v>4779.2</v>
      </c>
      <c r="Y48" s="88">
        <v>5013.1000000000004</v>
      </c>
      <c r="Z48" s="8"/>
      <c r="AA48" s="8"/>
      <c r="AB48" s="8"/>
    </row>
    <row r="49" spans="1:28" ht="32.25" customHeight="1" x14ac:dyDescent="0.2">
      <c r="A49" s="10"/>
      <c r="B49" s="10"/>
      <c r="C49" s="164"/>
      <c r="D49" s="165"/>
      <c r="E49" s="200"/>
      <c r="F49" s="166"/>
      <c r="G49" s="60" t="s">
        <v>45</v>
      </c>
      <c r="H49" s="65">
        <f>J48</f>
        <v>2011</v>
      </c>
      <c r="I49" s="53"/>
      <c r="J49" s="56"/>
      <c r="K49" s="56"/>
      <c r="L49" s="56"/>
      <c r="M49" s="8"/>
      <c r="N49" s="11"/>
      <c r="O49" s="10"/>
      <c r="P49" s="164"/>
      <c r="Q49" s="165"/>
      <c r="R49" s="200"/>
      <c r="S49" s="166"/>
      <c r="T49" s="60" t="s">
        <v>45</v>
      </c>
      <c r="U49" s="86">
        <f>W48</f>
        <v>4297.6000000000004</v>
      </c>
      <c r="V49" s="53"/>
      <c r="W49" s="56"/>
      <c r="X49" s="56"/>
      <c r="Y49" s="56"/>
      <c r="Z49" s="8"/>
      <c r="AA49" s="8"/>
      <c r="AB49" s="8"/>
    </row>
    <row r="50" spans="1:28" ht="39" customHeight="1" x14ac:dyDescent="0.2">
      <c r="A50" s="10"/>
      <c r="B50" s="10"/>
      <c r="C50" s="164"/>
      <c r="D50" s="165"/>
      <c r="E50" s="200"/>
      <c r="F50" s="166"/>
      <c r="G50" s="60" t="s">
        <v>46</v>
      </c>
      <c r="H50" s="65">
        <f>K48</f>
        <v>2149.6999999999998</v>
      </c>
      <c r="I50" s="53" t="s">
        <v>80</v>
      </c>
      <c r="J50" s="56"/>
      <c r="K50" s="56"/>
      <c r="L50" s="56"/>
      <c r="M50" s="8"/>
      <c r="N50" s="11"/>
      <c r="O50" s="10"/>
      <c r="P50" s="164"/>
      <c r="Q50" s="165"/>
      <c r="R50" s="200"/>
      <c r="S50" s="166"/>
      <c r="T50" s="60" t="s">
        <v>46</v>
      </c>
      <c r="U50" s="86">
        <f>X48</f>
        <v>4779.2</v>
      </c>
      <c r="V50" s="53" t="s">
        <v>80</v>
      </c>
      <c r="W50" s="56"/>
      <c r="X50" s="56"/>
      <c r="Y50" s="56"/>
      <c r="Z50" s="8"/>
      <c r="AA50" s="8"/>
      <c r="AB50" s="8"/>
    </row>
    <row r="51" spans="1:28" ht="20.25" customHeight="1" x14ac:dyDescent="0.2">
      <c r="A51" s="10"/>
      <c r="B51" s="10"/>
      <c r="C51" s="164"/>
      <c r="D51" s="165"/>
      <c r="E51" s="200"/>
      <c r="F51" s="166"/>
      <c r="G51" s="60" t="s">
        <v>48</v>
      </c>
      <c r="H51" s="65">
        <f>L48</f>
        <v>2298.1</v>
      </c>
      <c r="I51" s="53"/>
      <c r="J51" s="56"/>
      <c r="K51" s="56"/>
      <c r="L51" s="56"/>
      <c r="M51" s="8"/>
      <c r="N51" s="11"/>
      <c r="O51" s="10"/>
      <c r="P51" s="164"/>
      <c r="Q51" s="165"/>
      <c r="R51" s="200"/>
      <c r="S51" s="166"/>
      <c r="T51" s="60" t="s">
        <v>48</v>
      </c>
      <c r="U51" s="86">
        <f>Y48</f>
        <v>5013.1000000000004</v>
      </c>
      <c r="V51" s="53"/>
      <c r="W51" s="56"/>
      <c r="X51" s="56"/>
      <c r="Y51" s="56"/>
      <c r="Z51" s="8"/>
      <c r="AA51" s="8"/>
      <c r="AB51" s="8"/>
    </row>
    <row r="52" spans="1:28" ht="90" customHeight="1" x14ac:dyDescent="0.2">
      <c r="A52" s="10"/>
      <c r="B52" s="10"/>
      <c r="C52" s="164"/>
      <c r="D52" s="165"/>
      <c r="E52" s="200"/>
      <c r="F52" s="166" t="s">
        <v>81</v>
      </c>
      <c r="G52" s="60" t="s">
        <v>45</v>
      </c>
      <c r="H52" s="65">
        <f>J48</f>
        <v>2011</v>
      </c>
      <c r="I52" s="53" t="s">
        <v>82</v>
      </c>
      <c r="J52" s="99">
        <v>20</v>
      </c>
      <c r="K52" s="99">
        <v>20</v>
      </c>
      <c r="L52" s="99">
        <v>20</v>
      </c>
      <c r="M52" s="8"/>
      <c r="N52" s="11"/>
      <c r="O52" s="10"/>
      <c r="P52" s="164"/>
      <c r="Q52" s="165"/>
      <c r="R52" s="200"/>
      <c r="S52" s="166" t="s">
        <v>81</v>
      </c>
      <c r="T52" s="60" t="s">
        <v>45</v>
      </c>
      <c r="U52" s="86">
        <f>W48</f>
        <v>4297.6000000000004</v>
      </c>
      <c r="V52" s="53" t="s">
        <v>82</v>
      </c>
      <c r="W52" s="99">
        <v>20</v>
      </c>
      <c r="X52" s="99">
        <v>20</v>
      </c>
      <c r="Y52" s="99">
        <v>20</v>
      </c>
      <c r="Z52" s="8"/>
      <c r="AA52" s="8"/>
      <c r="AB52" s="8"/>
    </row>
    <row r="53" spans="1:28" ht="173.25" customHeight="1" x14ac:dyDescent="0.2">
      <c r="A53" s="10"/>
      <c r="B53" s="10"/>
      <c r="C53" s="164"/>
      <c r="D53" s="165"/>
      <c r="E53" s="200"/>
      <c r="F53" s="166"/>
      <c r="G53" s="60" t="s">
        <v>46</v>
      </c>
      <c r="H53" s="65">
        <f>K48</f>
        <v>2149.6999999999998</v>
      </c>
      <c r="I53" s="53" t="s">
        <v>83</v>
      </c>
      <c r="J53" s="99">
        <v>22</v>
      </c>
      <c r="K53" s="99">
        <v>22</v>
      </c>
      <c r="L53" s="99">
        <v>22</v>
      </c>
      <c r="M53" s="8"/>
      <c r="N53" s="11"/>
      <c r="O53" s="10"/>
      <c r="P53" s="164"/>
      <c r="Q53" s="165"/>
      <c r="R53" s="200"/>
      <c r="S53" s="166"/>
      <c r="T53" s="60" t="s">
        <v>46</v>
      </c>
      <c r="U53" s="86">
        <f>X48</f>
        <v>4779.2</v>
      </c>
      <c r="V53" s="53" t="s">
        <v>83</v>
      </c>
      <c r="W53" s="99">
        <v>22</v>
      </c>
      <c r="X53" s="99">
        <v>22</v>
      </c>
      <c r="Y53" s="99">
        <v>22</v>
      </c>
      <c r="Z53" s="8"/>
      <c r="AA53" s="8"/>
      <c r="AB53" s="8"/>
    </row>
    <row r="54" spans="1:28" ht="81" customHeight="1" x14ac:dyDescent="0.2">
      <c r="A54" s="10"/>
      <c r="B54" s="10"/>
      <c r="C54" s="164"/>
      <c r="D54" s="165"/>
      <c r="E54" s="200"/>
      <c r="F54" s="166"/>
      <c r="G54" s="60" t="s">
        <v>48</v>
      </c>
      <c r="H54" s="86">
        <f>L48</f>
        <v>2298.1</v>
      </c>
      <c r="I54" s="53" t="s">
        <v>84</v>
      </c>
      <c r="J54" s="99">
        <v>6</v>
      </c>
      <c r="K54" s="99">
        <v>6</v>
      </c>
      <c r="L54" s="99">
        <v>6</v>
      </c>
      <c r="M54" s="8"/>
      <c r="N54" s="11"/>
      <c r="O54" s="10"/>
      <c r="P54" s="164"/>
      <c r="Q54" s="165"/>
      <c r="R54" s="200"/>
      <c r="S54" s="166"/>
      <c r="T54" s="60" t="s">
        <v>48</v>
      </c>
      <c r="U54" s="86">
        <f>Y48</f>
        <v>5013.1000000000004</v>
      </c>
      <c r="V54" s="53" t="s">
        <v>84</v>
      </c>
      <c r="W54" s="89">
        <v>10</v>
      </c>
      <c r="X54" s="89">
        <v>11</v>
      </c>
      <c r="Y54" s="89">
        <v>11</v>
      </c>
      <c r="Z54" s="8"/>
      <c r="AA54" s="8"/>
      <c r="AB54" s="8"/>
    </row>
    <row r="55" spans="1:28" ht="128.25" customHeight="1" x14ac:dyDescent="0.2">
      <c r="A55" s="10"/>
      <c r="B55" s="10"/>
      <c r="C55" s="164"/>
      <c r="D55" s="165"/>
      <c r="E55" s="200"/>
      <c r="F55" s="166"/>
      <c r="G55" s="60"/>
      <c r="H55" s="65"/>
      <c r="I55" s="53" t="s">
        <v>85</v>
      </c>
      <c r="J55" s="99">
        <v>700</v>
      </c>
      <c r="K55" s="99">
        <v>700</v>
      </c>
      <c r="L55" s="99">
        <v>700</v>
      </c>
      <c r="M55" s="8"/>
      <c r="N55" s="11"/>
      <c r="O55" s="10"/>
      <c r="P55" s="164"/>
      <c r="Q55" s="165"/>
      <c r="R55" s="200"/>
      <c r="S55" s="166"/>
      <c r="T55" s="60"/>
      <c r="U55" s="65"/>
      <c r="V55" s="53" t="s">
        <v>85</v>
      </c>
      <c r="W55" s="99">
        <v>700</v>
      </c>
      <c r="X55" s="99">
        <v>700</v>
      </c>
      <c r="Y55" s="99">
        <v>700</v>
      </c>
      <c r="Z55" s="8"/>
      <c r="AA55" s="8"/>
      <c r="AB55" s="8"/>
    </row>
    <row r="56" spans="1:28" ht="36" customHeight="1" x14ac:dyDescent="0.2">
      <c r="A56" s="10"/>
      <c r="B56" s="10"/>
      <c r="C56" s="164"/>
      <c r="D56" s="165"/>
      <c r="E56" s="200"/>
      <c r="F56" s="166"/>
      <c r="G56" s="60"/>
      <c r="H56" s="65"/>
      <c r="I56" s="53" t="s">
        <v>15</v>
      </c>
      <c r="J56" s="56"/>
      <c r="K56" s="56"/>
      <c r="L56" s="56"/>
      <c r="M56" s="8"/>
      <c r="N56" s="11"/>
      <c r="O56" s="10"/>
      <c r="P56" s="164"/>
      <c r="Q56" s="165"/>
      <c r="R56" s="200"/>
      <c r="S56" s="166"/>
      <c r="T56" s="60"/>
      <c r="U56" s="65"/>
      <c r="V56" s="53" t="s">
        <v>15</v>
      </c>
      <c r="W56" s="56"/>
      <c r="X56" s="56"/>
      <c r="Y56" s="56"/>
      <c r="Z56" s="8"/>
      <c r="AA56" s="8"/>
      <c r="AB56" s="8"/>
    </row>
    <row r="57" spans="1:28" ht="96.75" customHeight="1" x14ac:dyDescent="0.2">
      <c r="A57" s="10"/>
      <c r="B57" s="10"/>
      <c r="C57" s="164"/>
      <c r="D57" s="165"/>
      <c r="E57" s="200"/>
      <c r="F57" s="166"/>
      <c r="G57" s="60"/>
      <c r="H57" s="65"/>
      <c r="I57" s="53" t="s">
        <v>86</v>
      </c>
      <c r="J57" s="56">
        <v>758</v>
      </c>
      <c r="K57" s="56">
        <v>758</v>
      </c>
      <c r="L57" s="56">
        <v>758.8</v>
      </c>
      <c r="M57" s="8"/>
      <c r="N57" s="11"/>
      <c r="O57" s="10"/>
      <c r="P57" s="164"/>
      <c r="Q57" s="165"/>
      <c r="R57" s="200"/>
      <c r="S57" s="166"/>
      <c r="T57" s="60"/>
      <c r="U57" s="65"/>
      <c r="V57" s="53" t="s">
        <v>86</v>
      </c>
      <c r="W57" s="56">
        <v>758</v>
      </c>
      <c r="X57" s="56">
        <v>758</v>
      </c>
      <c r="Y57" s="56">
        <v>758.8</v>
      </c>
      <c r="Z57" s="8"/>
      <c r="AA57" s="8"/>
      <c r="AB57" s="8"/>
    </row>
    <row r="58" spans="1:28" ht="179.25" customHeight="1" x14ac:dyDescent="0.2">
      <c r="A58" s="10"/>
      <c r="B58" s="10"/>
      <c r="C58" s="164"/>
      <c r="D58" s="165"/>
      <c r="E58" s="200"/>
      <c r="F58" s="166"/>
      <c r="G58" s="60"/>
      <c r="H58" s="65"/>
      <c r="I58" s="53" t="s">
        <v>87</v>
      </c>
      <c r="J58" s="56">
        <v>2607.6</v>
      </c>
      <c r="K58" s="56">
        <v>2607.6</v>
      </c>
      <c r="L58" s="56">
        <v>2607.6</v>
      </c>
      <c r="M58" s="8"/>
      <c r="N58" s="11"/>
      <c r="O58" s="10"/>
      <c r="P58" s="164"/>
      <c r="Q58" s="165"/>
      <c r="R58" s="200"/>
      <c r="S58" s="166"/>
      <c r="T58" s="60"/>
      <c r="U58" s="65"/>
      <c r="V58" s="53" t="s">
        <v>87</v>
      </c>
      <c r="W58" s="56">
        <v>2607.6</v>
      </c>
      <c r="X58" s="56">
        <v>2607.6</v>
      </c>
      <c r="Y58" s="56">
        <v>2607.6</v>
      </c>
      <c r="Z58" s="8"/>
      <c r="AA58" s="8"/>
      <c r="AB58" s="8"/>
    </row>
    <row r="59" spans="1:28" ht="112.5" customHeight="1" x14ac:dyDescent="0.2">
      <c r="A59" s="10"/>
      <c r="B59" s="10"/>
      <c r="C59" s="164"/>
      <c r="D59" s="165"/>
      <c r="E59" s="200"/>
      <c r="F59" s="166"/>
      <c r="G59" s="60"/>
      <c r="H59" s="65"/>
      <c r="I59" s="53" t="s">
        <v>88</v>
      </c>
      <c r="J59" s="56">
        <v>100.7</v>
      </c>
      <c r="K59" s="56">
        <v>123.9</v>
      </c>
      <c r="L59" s="56">
        <v>148.6</v>
      </c>
      <c r="M59" s="8"/>
      <c r="N59" s="11"/>
      <c r="O59" s="10"/>
      <c r="P59" s="164"/>
      <c r="Q59" s="165"/>
      <c r="R59" s="200"/>
      <c r="S59" s="166"/>
      <c r="T59" s="60"/>
      <c r="U59" s="65"/>
      <c r="V59" s="53" t="s">
        <v>88</v>
      </c>
      <c r="W59" s="88">
        <v>289.10000000000002</v>
      </c>
      <c r="X59" s="88">
        <v>306.60000000000002</v>
      </c>
      <c r="Y59" s="88">
        <v>327.9</v>
      </c>
      <c r="Z59" s="8"/>
      <c r="AA59" s="8"/>
      <c r="AB59" s="8"/>
    </row>
    <row r="60" spans="1:28" ht="151.5" customHeight="1" x14ac:dyDescent="0.2">
      <c r="A60" s="10"/>
      <c r="B60" s="10"/>
      <c r="C60" s="164"/>
      <c r="D60" s="165"/>
      <c r="E60" s="200"/>
      <c r="F60" s="166"/>
      <c r="G60" s="60"/>
      <c r="H60" s="65"/>
      <c r="I60" s="53" t="s">
        <v>89</v>
      </c>
      <c r="J60" s="56">
        <v>1004.3</v>
      </c>
      <c r="K60" s="56">
        <v>1004.3</v>
      </c>
      <c r="L60" s="56">
        <v>1004.3</v>
      </c>
      <c r="M60" s="8"/>
      <c r="N60" s="11"/>
      <c r="O60" s="10"/>
      <c r="P60" s="164"/>
      <c r="Q60" s="165"/>
      <c r="R60" s="200"/>
      <c r="S60" s="166"/>
      <c r="T60" s="60"/>
      <c r="U60" s="65"/>
      <c r="V60" s="53" t="s">
        <v>89</v>
      </c>
      <c r="W60" s="56">
        <v>1004.3</v>
      </c>
      <c r="X60" s="56">
        <v>1004.3</v>
      </c>
      <c r="Y60" s="56">
        <v>1004.3</v>
      </c>
      <c r="Z60" s="8"/>
      <c r="AA60" s="8"/>
      <c r="AB60" s="8"/>
    </row>
    <row r="61" spans="1:28" ht="27" customHeight="1" x14ac:dyDescent="0.2">
      <c r="A61" s="10"/>
      <c r="B61" s="10"/>
      <c r="C61" s="164"/>
      <c r="D61" s="165"/>
      <c r="E61" s="200"/>
      <c r="F61" s="166"/>
      <c r="G61" s="60"/>
      <c r="H61" s="65"/>
      <c r="I61" s="53" t="s">
        <v>90</v>
      </c>
      <c r="J61" s="56"/>
      <c r="K61" s="56"/>
      <c r="L61" s="56"/>
      <c r="M61" s="8"/>
      <c r="N61" s="11"/>
      <c r="O61" s="10"/>
      <c r="P61" s="164"/>
      <c r="Q61" s="165"/>
      <c r="R61" s="200"/>
      <c r="S61" s="166"/>
      <c r="T61" s="60"/>
      <c r="U61" s="65"/>
      <c r="V61" s="53" t="s">
        <v>90</v>
      </c>
      <c r="W61" s="56"/>
      <c r="X61" s="56"/>
      <c r="Y61" s="56"/>
      <c r="Z61" s="8"/>
      <c r="AA61" s="8"/>
      <c r="AB61" s="8"/>
    </row>
    <row r="62" spans="1:28" ht="139.5" customHeight="1" thickBot="1" x14ac:dyDescent="0.25">
      <c r="A62" s="10"/>
      <c r="B62" s="10"/>
      <c r="C62" s="164"/>
      <c r="D62" s="165"/>
      <c r="E62" s="200"/>
      <c r="F62" s="166"/>
      <c r="G62" s="60"/>
      <c r="H62" s="65"/>
      <c r="I62" s="53" t="s">
        <v>91</v>
      </c>
      <c r="J62" s="56">
        <v>100</v>
      </c>
      <c r="K62" s="56">
        <v>100</v>
      </c>
      <c r="L62" s="56">
        <v>100</v>
      </c>
      <c r="M62" s="8"/>
      <c r="N62" s="11"/>
      <c r="O62" s="10"/>
      <c r="P62" s="164"/>
      <c r="Q62" s="165"/>
      <c r="R62" s="200"/>
      <c r="S62" s="166"/>
      <c r="T62" s="60"/>
      <c r="U62" s="65"/>
      <c r="V62" s="53" t="s">
        <v>91</v>
      </c>
      <c r="W62" s="56">
        <v>100</v>
      </c>
      <c r="X62" s="56">
        <v>100</v>
      </c>
      <c r="Y62" s="56">
        <v>100</v>
      </c>
      <c r="Z62" s="8"/>
      <c r="AA62" s="8"/>
      <c r="AB62" s="8"/>
    </row>
    <row r="63" spans="1:28" ht="53.25" customHeight="1" x14ac:dyDescent="0.2">
      <c r="A63" s="45"/>
      <c r="B63" s="9"/>
      <c r="C63" s="376" t="s">
        <v>58</v>
      </c>
      <c r="D63" s="378" t="s">
        <v>44</v>
      </c>
      <c r="E63" s="199" t="s">
        <v>19</v>
      </c>
      <c r="F63" s="383" t="s">
        <v>11</v>
      </c>
      <c r="G63" s="59"/>
      <c r="H63" s="64">
        <f>J63+K63+L63</f>
        <v>931924</v>
      </c>
      <c r="I63" s="52" t="s">
        <v>69</v>
      </c>
      <c r="J63" s="55">
        <v>290160</v>
      </c>
      <c r="K63" s="55">
        <v>310181</v>
      </c>
      <c r="L63" s="55">
        <v>331583</v>
      </c>
      <c r="M63" s="8"/>
      <c r="N63" s="9"/>
      <c r="O63" s="9"/>
      <c r="P63" s="376" t="s">
        <v>58</v>
      </c>
      <c r="Q63" s="378" t="s">
        <v>44</v>
      </c>
      <c r="R63" s="199" t="s">
        <v>19</v>
      </c>
      <c r="S63" s="242" t="s">
        <v>11</v>
      </c>
      <c r="T63" s="59"/>
      <c r="U63" s="81">
        <f>W63+X63+Y63</f>
        <v>1277047</v>
      </c>
      <c r="V63" s="52" t="s">
        <v>69</v>
      </c>
      <c r="W63" s="80">
        <v>390160</v>
      </c>
      <c r="X63" s="80">
        <v>430737</v>
      </c>
      <c r="Y63" s="80">
        <v>456150</v>
      </c>
      <c r="Z63" s="8"/>
      <c r="AA63" s="8"/>
      <c r="AB63" s="8"/>
    </row>
    <row r="64" spans="1:28" ht="81.75" customHeight="1" x14ac:dyDescent="0.2">
      <c r="A64" s="10"/>
      <c r="B64" s="11"/>
      <c r="C64" s="377"/>
      <c r="D64" s="379"/>
      <c r="E64" s="200"/>
      <c r="F64" s="384"/>
      <c r="G64" s="60" t="s">
        <v>45</v>
      </c>
      <c r="H64" s="65">
        <f>J63</f>
        <v>290160</v>
      </c>
      <c r="I64" s="53" t="s">
        <v>70</v>
      </c>
      <c r="J64" s="90">
        <v>11</v>
      </c>
      <c r="K64" s="90">
        <v>11</v>
      </c>
      <c r="L64" s="90">
        <v>11</v>
      </c>
      <c r="M64" s="8"/>
      <c r="N64" s="11"/>
      <c r="O64" s="11"/>
      <c r="P64" s="377"/>
      <c r="Q64" s="379"/>
      <c r="R64" s="200"/>
      <c r="S64" s="243"/>
      <c r="T64" s="60" t="s">
        <v>45</v>
      </c>
      <c r="U64" s="82">
        <f>W63</f>
        <v>390160</v>
      </c>
      <c r="V64" s="53" t="s">
        <v>70</v>
      </c>
      <c r="W64" s="89">
        <v>10</v>
      </c>
      <c r="X64" s="89">
        <v>10</v>
      </c>
      <c r="Y64" s="89">
        <v>10</v>
      </c>
      <c r="Z64" s="8"/>
      <c r="AA64" s="8"/>
      <c r="AB64" s="8"/>
    </row>
    <row r="65" spans="1:31" ht="51.75" customHeight="1" x14ac:dyDescent="0.2">
      <c r="A65" s="10"/>
      <c r="B65" s="11"/>
      <c r="C65" s="377"/>
      <c r="D65" s="379"/>
      <c r="E65" s="200"/>
      <c r="F65" s="384"/>
      <c r="G65" s="60" t="s">
        <v>46</v>
      </c>
      <c r="H65" s="65">
        <f>K63</f>
        <v>310181</v>
      </c>
      <c r="I65" s="53" t="s">
        <v>60</v>
      </c>
      <c r="J65" s="90">
        <v>1290</v>
      </c>
      <c r="K65" s="90">
        <v>1290</v>
      </c>
      <c r="L65" s="90">
        <v>1290</v>
      </c>
      <c r="M65" s="8"/>
      <c r="N65" s="11"/>
      <c r="O65" s="11"/>
      <c r="P65" s="377"/>
      <c r="Q65" s="379"/>
      <c r="R65" s="200"/>
      <c r="S65" s="243"/>
      <c r="T65" s="60" t="s">
        <v>46</v>
      </c>
      <c r="U65" s="82">
        <f>X63</f>
        <v>430737</v>
      </c>
      <c r="V65" s="53" t="s">
        <v>60</v>
      </c>
      <c r="W65" s="92">
        <v>1690</v>
      </c>
      <c r="X65" s="92">
        <v>1690</v>
      </c>
      <c r="Y65" s="92">
        <v>1690</v>
      </c>
      <c r="Z65" s="8"/>
      <c r="AA65" s="8"/>
      <c r="AB65" s="8"/>
    </row>
    <row r="66" spans="1:31" ht="19.5" customHeight="1" thickBot="1" x14ac:dyDescent="0.25">
      <c r="A66" s="10"/>
      <c r="B66" s="11"/>
      <c r="C66" s="377"/>
      <c r="D66" s="379"/>
      <c r="E66" s="200"/>
      <c r="F66" s="384"/>
      <c r="G66" s="58" t="s">
        <v>48</v>
      </c>
      <c r="H66" s="66">
        <f>L63</f>
        <v>331583</v>
      </c>
      <c r="I66" s="53"/>
      <c r="J66" s="84"/>
      <c r="K66" s="84"/>
      <c r="L66" s="84"/>
      <c r="M66" s="8"/>
      <c r="N66" s="11"/>
      <c r="O66" s="11"/>
      <c r="P66" s="377"/>
      <c r="Q66" s="379"/>
      <c r="R66" s="200"/>
      <c r="S66" s="244"/>
      <c r="T66" s="58" t="s">
        <v>48</v>
      </c>
      <c r="U66" s="93">
        <f>Y63</f>
        <v>456150</v>
      </c>
      <c r="V66" s="53"/>
      <c r="W66" s="83"/>
      <c r="X66" s="83"/>
      <c r="Y66" s="83"/>
      <c r="Z66" s="8"/>
      <c r="AA66" s="8"/>
      <c r="AB66" s="8"/>
    </row>
    <row r="67" spans="1:31" ht="89.25" customHeight="1" x14ac:dyDescent="0.2">
      <c r="A67" s="10"/>
      <c r="B67" s="11"/>
      <c r="C67" s="377"/>
      <c r="D67" s="379"/>
      <c r="E67" s="381"/>
      <c r="F67" s="385" t="s">
        <v>49</v>
      </c>
      <c r="G67" s="62" t="s">
        <v>45</v>
      </c>
      <c r="H67" s="51">
        <f>J63</f>
        <v>290160</v>
      </c>
      <c r="I67" s="53" t="s">
        <v>71</v>
      </c>
      <c r="J67" s="84">
        <f>J63/J64</f>
        <v>26378.18181818182</v>
      </c>
      <c r="K67" s="84">
        <f>K63/K64</f>
        <v>28198.272727272728</v>
      </c>
      <c r="L67" s="84">
        <f>L63/L64</f>
        <v>30143.909090909092</v>
      </c>
      <c r="M67" s="8"/>
      <c r="N67" s="11"/>
      <c r="O67" s="11"/>
      <c r="P67" s="377"/>
      <c r="Q67" s="379"/>
      <c r="R67" s="381"/>
      <c r="S67" s="386" t="s">
        <v>49</v>
      </c>
      <c r="T67" s="63" t="s">
        <v>45</v>
      </c>
      <c r="U67" s="82">
        <f>W63</f>
        <v>390160</v>
      </c>
      <c r="V67" s="53" t="s">
        <v>71</v>
      </c>
      <c r="W67" s="83">
        <f>W63/W64</f>
        <v>39016</v>
      </c>
      <c r="X67" s="83">
        <f>X63/X64</f>
        <v>43073.7</v>
      </c>
      <c r="Y67" s="83">
        <f>Y63/Y64</f>
        <v>45615</v>
      </c>
      <c r="Z67" s="8"/>
      <c r="AA67" s="8"/>
      <c r="AB67" s="8"/>
    </row>
    <row r="68" spans="1:31" ht="78" customHeight="1" x14ac:dyDescent="0.2">
      <c r="A68" s="10"/>
      <c r="B68" s="11"/>
      <c r="C68" s="377"/>
      <c r="D68" s="379"/>
      <c r="E68" s="381"/>
      <c r="F68" s="386"/>
      <c r="G68" s="63" t="s">
        <v>46</v>
      </c>
      <c r="H68" s="51">
        <f>K63</f>
        <v>310181</v>
      </c>
      <c r="I68" s="53" t="s">
        <v>61</v>
      </c>
      <c r="J68" s="56">
        <f>J63/J65</f>
        <v>224.93023255813952</v>
      </c>
      <c r="K68" s="56">
        <f>K63/K65</f>
        <v>240.45038759689922</v>
      </c>
      <c r="L68" s="56">
        <f>L63/L65</f>
        <v>257.04108527131785</v>
      </c>
      <c r="M68" s="8"/>
      <c r="N68" s="11"/>
      <c r="O68" s="11"/>
      <c r="P68" s="377"/>
      <c r="Q68" s="379"/>
      <c r="R68" s="381"/>
      <c r="S68" s="386"/>
      <c r="T68" s="63" t="s">
        <v>46</v>
      </c>
      <c r="U68" s="82">
        <f>X63</f>
        <v>430737</v>
      </c>
      <c r="V68" s="53" t="s">
        <v>61</v>
      </c>
      <c r="W68" s="88">
        <f>W63/W65</f>
        <v>230.8639053254438</v>
      </c>
      <c r="X68" s="88">
        <f>X63/X65</f>
        <v>254.87396449704141</v>
      </c>
      <c r="Y68" s="88">
        <f>Y63/Y65</f>
        <v>269.91124260355031</v>
      </c>
      <c r="Z68" s="8"/>
      <c r="AA68" s="8"/>
      <c r="AB68" s="8"/>
    </row>
    <row r="69" spans="1:31" ht="93" customHeight="1" thickBot="1" x14ac:dyDescent="0.25">
      <c r="A69" s="94"/>
      <c r="B69" s="95"/>
      <c r="C69" s="388"/>
      <c r="D69" s="380"/>
      <c r="E69" s="382"/>
      <c r="F69" s="387"/>
      <c r="G69" s="96" t="s">
        <v>48</v>
      </c>
      <c r="H69" s="97">
        <f>L63</f>
        <v>331583</v>
      </c>
      <c r="I69" s="54" t="s">
        <v>72</v>
      </c>
      <c r="J69" s="98">
        <v>100</v>
      </c>
      <c r="K69" s="98">
        <f>K65/J65*100</f>
        <v>100</v>
      </c>
      <c r="L69" s="98">
        <v>100</v>
      </c>
      <c r="M69" s="79"/>
      <c r="N69" s="95"/>
      <c r="O69" s="95"/>
      <c r="P69" s="388"/>
      <c r="Q69" s="380"/>
      <c r="R69" s="382"/>
      <c r="S69" s="387"/>
      <c r="T69" s="96" t="s">
        <v>48</v>
      </c>
      <c r="U69" s="93">
        <f>Y63</f>
        <v>456150</v>
      </c>
      <c r="V69" s="54" t="s">
        <v>72</v>
      </c>
      <c r="W69" s="98">
        <v>100</v>
      </c>
      <c r="X69" s="98">
        <f>X65/W65*100</f>
        <v>100</v>
      </c>
      <c r="Y69" s="98">
        <v>100</v>
      </c>
      <c r="Z69" s="8"/>
      <c r="AA69" s="8"/>
      <c r="AB69" s="8"/>
    </row>
    <row r="70" spans="1:31" ht="60" customHeight="1" x14ac:dyDescent="0.2">
      <c r="A70" s="73"/>
      <c r="B70" s="77"/>
      <c r="C70" s="247" t="s">
        <v>73</v>
      </c>
      <c r="D70" s="240" t="s">
        <v>44</v>
      </c>
      <c r="E70" s="199" t="s">
        <v>74</v>
      </c>
      <c r="F70" s="385" t="s">
        <v>11</v>
      </c>
      <c r="G70" s="67"/>
      <c r="H70" s="64">
        <f>J70+K70+L70</f>
        <v>1926730.6</v>
      </c>
      <c r="I70" s="52" t="s">
        <v>69</v>
      </c>
      <c r="J70" s="55">
        <v>599898.5</v>
      </c>
      <c r="K70" s="55">
        <v>641291.5</v>
      </c>
      <c r="L70" s="55">
        <v>685540.6</v>
      </c>
      <c r="M70" s="79"/>
      <c r="N70" s="75"/>
      <c r="O70" s="75"/>
      <c r="P70" s="247" t="s">
        <v>62</v>
      </c>
      <c r="Q70" s="240" t="s">
        <v>44</v>
      </c>
      <c r="R70" s="199" t="s">
        <v>74</v>
      </c>
      <c r="S70" s="385" t="s">
        <v>11</v>
      </c>
      <c r="T70" s="67"/>
      <c r="U70" s="85">
        <f>W70+X70+Y70</f>
        <v>2167004.7000000002</v>
      </c>
      <c r="V70" s="52" t="s">
        <v>59</v>
      </c>
      <c r="W70" s="80">
        <v>654947.69999999995</v>
      </c>
      <c r="X70" s="80">
        <v>730531.2</v>
      </c>
      <c r="Y70" s="80">
        <v>781525.8</v>
      </c>
      <c r="Z70" s="126"/>
      <c r="AA70" s="8"/>
      <c r="AB70" s="8"/>
    </row>
    <row r="71" spans="1:31" ht="18.75" customHeight="1" x14ac:dyDescent="0.2">
      <c r="A71" s="74"/>
      <c r="B71" s="50"/>
      <c r="C71" s="248"/>
      <c r="D71" s="241"/>
      <c r="E71" s="200"/>
      <c r="F71" s="386"/>
      <c r="G71" s="68" t="s">
        <v>45</v>
      </c>
      <c r="H71" s="65">
        <f>J70</f>
        <v>599898.5</v>
      </c>
      <c r="I71" s="53"/>
      <c r="J71" s="56"/>
      <c r="K71" s="56"/>
      <c r="L71" s="56"/>
      <c r="M71" s="78"/>
      <c r="N71" s="76"/>
      <c r="O71" s="76"/>
      <c r="P71" s="248"/>
      <c r="Q71" s="241"/>
      <c r="R71" s="200"/>
      <c r="S71" s="386"/>
      <c r="T71" s="68" t="s">
        <v>45</v>
      </c>
      <c r="U71" s="86">
        <f>W70</f>
        <v>654947.69999999995</v>
      </c>
      <c r="V71" s="53"/>
      <c r="W71" s="88"/>
      <c r="X71" s="88"/>
      <c r="Y71" s="88"/>
      <c r="Z71" s="126"/>
      <c r="AA71" s="3"/>
      <c r="AB71" s="3"/>
    </row>
    <row r="72" spans="1:31" ht="27.75" customHeight="1" x14ac:dyDescent="0.3">
      <c r="A72" s="74"/>
      <c r="B72" s="50"/>
      <c r="C72" s="248"/>
      <c r="D72" s="241"/>
      <c r="E72" s="200"/>
      <c r="F72" s="386"/>
      <c r="G72" s="68" t="s">
        <v>46</v>
      </c>
      <c r="H72" s="65">
        <f>K70</f>
        <v>641291.5</v>
      </c>
      <c r="I72" s="53" t="s">
        <v>63</v>
      </c>
      <c r="J72" s="57"/>
      <c r="K72" s="57"/>
      <c r="L72" s="57"/>
      <c r="M72" s="78"/>
      <c r="N72" s="76"/>
      <c r="O72" s="76"/>
      <c r="P72" s="248"/>
      <c r="Q72" s="241"/>
      <c r="R72" s="200"/>
      <c r="S72" s="386"/>
      <c r="T72" s="68" t="s">
        <v>46</v>
      </c>
      <c r="U72" s="86">
        <f>X70</f>
        <v>730531.2</v>
      </c>
      <c r="V72" s="53" t="s">
        <v>63</v>
      </c>
      <c r="W72" s="88"/>
      <c r="X72" s="88"/>
      <c r="Y72" s="88"/>
      <c r="Z72" s="127"/>
      <c r="AA72" s="3"/>
      <c r="AB72" s="3"/>
    </row>
    <row r="73" spans="1:31" ht="40.5" customHeight="1" thickBot="1" x14ac:dyDescent="0.25">
      <c r="A73" s="74"/>
      <c r="B73" s="50"/>
      <c r="C73" s="248"/>
      <c r="D73" s="241"/>
      <c r="E73" s="200"/>
      <c r="F73" s="386"/>
      <c r="G73" s="69" t="s">
        <v>48</v>
      </c>
      <c r="H73" s="66">
        <f>L70</f>
        <v>685540.6</v>
      </c>
      <c r="I73" s="53" t="s">
        <v>64</v>
      </c>
      <c r="J73" s="90">
        <v>66688</v>
      </c>
      <c r="K73" s="90">
        <v>70889</v>
      </c>
      <c r="L73" s="90">
        <v>74807</v>
      </c>
      <c r="M73" s="78"/>
      <c r="N73" s="76"/>
      <c r="O73" s="76"/>
      <c r="P73" s="248"/>
      <c r="Q73" s="241"/>
      <c r="R73" s="200"/>
      <c r="S73" s="387"/>
      <c r="T73" s="69" t="s">
        <v>48</v>
      </c>
      <c r="U73" s="87">
        <f>Y70</f>
        <v>781525.8</v>
      </c>
      <c r="V73" s="53" t="s">
        <v>64</v>
      </c>
      <c r="W73" s="89">
        <v>48500</v>
      </c>
      <c r="X73" s="89">
        <v>49000</v>
      </c>
      <c r="Y73" s="89">
        <v>49500</v>
      </c>
      <c r="Z73" s="126"/>
      <c r="AA73" s="3"/>
      <c r="AB73" s="3"/>
      <c r="AE73" s="2"/>
    </row>
    <row r="74" spans="1:31" ht="30" customHeight="1" x14ac:dyDescent="0.2">
      <c r="A74" s="74"/>
      <c r="B74" s="50"/>
      <c r="C74" s="248"/>
      <c r="D74" s="241"/>
      <c r="E74" s="200"/>
      <c r="F74" s="386" t="s">
        <v>49</v>
      </c>
      <c r="G74" s="68" t="s">
        <v>45</v>
      </c>
      <c r="H74" s="70">
        <f>J70</f>
        <v>599898.5</v>
      </c>
      <c r="I74" s="53" t="s">
        <v>15</v>
      </c>
      <c r="J74" s="57"/>
      <c r="K74" s="57"/>
      <c r="L74" s="57"/>
      <c r="M74" s="78"/>
      <c r="N74" s="76"/>
      <c r="O74" s="76"/>
      <c r="P74" s="248"/>
      <c r="Q74" s="241"/>
      <c r="R74" s="200"/>
      <c r="S74" s="386" t="s">
        <v>49</v>
      </c>
      <c r="T74" s="68" t="s">
        <v>45</v>
      </c>
      <c r="U74" s="91">
        <f>W70</f>
        <v>654947.69999999995</v>
      </c>
      <c r="V74" s="53" t="s">
        <v>15</v>
      </c>
      <c r="W74" s="88"/>
      <c r="X74" s="88"/>
      <c r="Y74" s="88"/>
      <c r="Z74" s="126"/>
      <c r="AA74" s="3"/>
      <c r="AB74" s="3"/>
    </row>
    <row r="75" spans="1:31" ht="52.5" customHeight="1" x14ac:dyDescent="0.2">
      <c r="A75" s="74"/>
      <c r="B75" s="50"/>
      <c r="C75" s="248"/>
      <c r="D75" s="241"/>
      <c r="E75" s="200"/>
      <c r="F75" s="386"/>
      <c r="G75" s="68" t="s">
        <v>46</v>
      </c>
      <c r="H75" s="70">
        <f>K70</f>
        <v>641291.5</v>
      </c>
      <c r="I75" s="53" t="s">
        <v>65</v>
      </c>
      <c r="J75" s="56">
        <f>(J70/J73)*1000</f>
        <v>8995.5989083493278</v>
      </c>
      <c r="K75" s="56">
        <f>(K70/K73)*1000</f>
        <v>9046.4176388438264</v>
      </c>
      <c r="L75" s="56">
        <f>(L70/L73)*1000</f>
        <v>9164.1236782654032</v>
      </c>
      <c r="M75" s="78"/>
      <c r="N75" s="76"/>
      <c r="O75" s="76"/>
      <c r="P75" s="248"/>
      <c r="Q75" s="241"/>
      <c r="R75" s="200"/>
      <c r="S75" s="386"/>
      <c r="T75" s="68" t="s">
        <v>46</v>
      </c>
      <c r="U75" s="91">
        <f>X70</f>
        <v>730531.2</v>
      </c>
      <c r="V75" s="53" t="s">
        <v>65</v>
      </c>
      <c r="W75" s="88">
        <f>(W70/W73)*1000</f>
        <v>13504.076288659793</v>
      </c>
      <c r="X75" s="88">
        <f>(X70/X73)*1000</f>
        <v>14908.8</v>
      </c>
      <c r="Y75" s="88">
        <f>(Y70/Y73)*1000</f>
        <v>15788.400000000001</v>
      </c>
      <c r="Z75" s="126"/>
      <c r="AA75" s="3"/>
      <c r="AB75" s="3"/>
    </row>
    <row r="76" spans="1:31" ht="27.75" customHeight="1" x14ac:dyDescent="0.2">
      <c r="A76" s="74"/>
      <c r="B76" s="50"/>
      <c r="C76" s="248"/>
      <c r="D76" s="241"/>
      <c r="E76" s="200"/>
      <c r="F76" s="386"/>
      <c r="G76" s="68" t="s">
        <v>48</v>
      </c>
      <c r="H76" s="70">
        <f>L70</f>
        <v>685540.6</v>
      </c>
      <c r="I76" s="53" t="s">
        <v>16</v>
      </c>
      <c r="J76" s="57"/>
      <c r="K76" s="57"/>
      <c r="L76" s="57"/>
      <c r="M76" s="79"/>
      <c r="N76" s="76"/>
      <c r="O76" s="76"/>
      <c r="P76" s="248"/>
      <c r="Q76" s="241"/>
      <c r="R76" s="200"/>
      <c r="S76" s="386"/>
      <c r="T76" s="68" t="s">
        <v>48</v>
      </c>
      <c r="U76" s="91">
        <f>Y70</f>
        <v>781525.8</v>
      </c>
      <c r="V76" s="53" t="s">
        <v>16</v>
      </c>
      <c r="W76" s="57"/>
      <c r="X76" s="57"/>
      <c r="Y76" s="57"/>
      <c r="Z76" s="3"/>
      <c r="AA76" s="3"/>
      <c r="AB76" s="3"/>
    </row>
    <row r="77" spans="1:31" ht="120.75" customHeight="1" thickBot="1" x14ac:dyDescent="0.25">
      <c r="A77" s="74"/>
      <c r="B77" s="50"/>
      <c r="C77" s="100"/>
      <c r="D77" s="101"/>
      <c r="E77" s="200"/>
      <c r="F77" s="103"/>
      <c r="G77" s="68"/>
      <c r="H77" s="70"/>
      <c r="I77" s="53" t="s">
        <v>66</v>
      </c>
      <c r="J77" s="56">
        <v>100</v>
      </c>
      <c r="K77" s="56">
        <f>K73/J73*100</f>
        <v>106.29948416506718</v>
      </c>
      <c r="L77" s="56">
        <f>L73/J73*100</f>
        <v>112.17460412667945</v>
      </c>
      <c r="M77" s="78"/>
      <c r="N77" s="76"/>
      <c r="O77" s="76"/>
      <c r="P77" s="100"/>
      <c r="Q77" s="101"/>
      <c r="R77" s="200"/>
      <c r="S77" s="103"/>
      <c r="T77" s="68"/>
      <c r="U77" s="91"/>
      <c r="V77" s="53" t="s">
        <v>66</v>
      </c>
      <c r="W77" s="56">
        <v>100</v>
      </c>
      <c r="X77" s="88">
        <f>X73/W73*100</f>
        <v>101.03092783505154</v>
      </c>
      <c r="Y77" s="88">
        <f>Y73/W73*100</f>
        <v>102.06185567010309</v>
      </c>
      <c r="Z77" s="3"/>
      <c r="AA77" s="3"/>
      <c r="AB77" s="3"/>
    </row>
    <row r="78" spans="1:31" ht="120.75" customHeight="1" thickBot="1" x14ac:dyDescent="0.25">
      <c r="A78" s="105"/>
      <c r="B78" s="199" t="s">
        <v>93</v>
      </c>
      <c r="C78" s="199" t="s">
        <v>94</v>
      </c>
      <c r="D78" s="400" t="s">
        <v>44</v>
      </c>
      <c r="E78" s="404" t="s">
        <v>98</v>
      </c>
      <c r="F78" s="102" t="s">
        <v>11</v>
      </c>
      <c r="G78" s="67"/>
      <c r="H78" s="109">
        <f>J78+K78+L78</f>
        <v>204866.5</v>
      </c>
      <c r="I78" s="110" t="s">
        <v>69</v>
      </c>
      <c r="J78" s="111">
        <v>84866.5</v>
      </c>
      <c r="K78" s="111">
        <v>60000</v>
      </c>
      <c r="L78" s="112">
        <v>60000</v>
      </c>
      <c r="M78" s="78"/>
      <c r="N78" s="105"/>
      <c r="O78" s="199" t="s">
        <v>93</v>
      </c>
      <c r="P78" s="199" t="s">
        <v>94</v>
      </c>
      <c r="Q78" s="400" t="s">
        <v>44</v>
      </c>
      <c r="R78" s="404" t="s">
        <v>98</v>
      </c>
      <c r="S78" s="102" t="s">
        <v>11</v>
      </c>
      <c r="T78" s="67"/>
      <c r="U78" s="124">
        <f>W78+X78+Y78</f>
        <v>260000</v>
      </c>
      <c r="V78" s="110" t="s">
        <v>69</v>
      </c>
      <c r="W78" s="80">
        <v>140000</v>
      </c>
      <c r="X78" s="55">
        <v>60000</v>
      </c>
      <c r="Y78" s="55">
        <v>60000</v>
      </c>
      <c r="Z78" s="3"/>
      <c r="AA78" s="3"/>
      <c r="AB78" s="3"/>
    </row>
    <row r="79" spans="1:31" ht="78" customHeight="1" thickBot="1" x14ac:dyDescent="0.25">
      <c r="A79" s="106"/>
      <c r="B79" s="200"/>
      <c r="C79" s="200"/>
      <c r="D79" s="401"/>
      <c r="E79" s="405"/>
      <c r="F79" s="103"/>
      <c r="G79" s="68" t="s">
        <v>45</v>
      </c>
      <c r="H79" s="70">
        <f>J78</f>
        <v>84866.5</v>
      </c>
      <c r="I79" s="113"/>
      <c r="J79" s="114"/>
      <c r="K79" s="114"/>
      <c r="L79" s="115"/>
      <c r="M79" s="78"/>
      <c r="N79" s="106"/>
      <c r="O79" s="200"/>
      <c r="P79" s="200"/>
      <c r="Q79" s="401"/>
      <c r="R79" s="405"/>
      <c r="S79" s="103"/>
      <c r="T79" s="68" t="s">
        <v>45</v>
      </c>
      <c r="U79" s="91">
        <f>W78</f>
        <v>140000</v>
      </c>
      <c r="V79" s="113"/>
      <c r="W79" s="114"/>
      <c r="X79" s="114"/>
      <c r="Y79" s="115"/>
      <c r="Z79" s="3"/>
      <c r="AA79" s="3"/>
      <c r="AB79" s="3"/>
    </row>
    <row r="80" spans="1:31" ht="33" customHeight="1" thickBot="1" x14ac:dyDescent="0.25">
      <c r="A80" s="106"/>
      <c r="B80" s="200"/>
      <c r="C80" s="200"/>
      <c r="D80" s="401"/>
      <c r="E80" s="405"/>
      <c r="F80" s="103"/>
      <c r="G80" s="68" t="s">
        <v>46</v>
      </c>
      <c r="H80" s="70">
        <f>K78</f>
        <v>60000</v>
      </c>
      <c r="I80" s="113" t="s">
        <v>63</v>
      </c>
      <c r="J80" s="116"/>
      <c r="K80" s="116"/>
      <c r="L80" s="116"/>
      <c r="M80" s="78"/>
      <c r="N80" s="106"/>
      <c r="O80" s="200"/>
      <c r="P80" s="200"/>
      <c r="Q80" s="401"/>
      <c r="R80" s="405"/>
      <c r="S80" s="103"/>
      <c r="T80" s="68" t="s">
        <v>46</v>
      </c>
      <c r="U80" s="70">
        <f>X78</f>
        <v>60000</v>
      </c>
      <c r="V80" s="113" t="s">
        <v>63</v>
      </c>
      <c r="W80" s="116"/>
      <c r="X80" s="116"/>
      <c r="Y80" s="116"/>
      <c r="Z80" s="3"/>
      <c r="AA80" s="3"/>
      <c r="AB80" s="3"/>
    </row>
    <row r="81" spans="1:28" ht="47.25" customHeight="1" thickBot="1" x14ac:dyDescent="0.25">
      <c r="A81" s="106"/>
      <c r="B81" s="200"/>
      <c r="C81" s="200"/>
      <c r="D81" s="401"/>
      <c r="E81" s="405"/>
      <c r="F81" s="103"/>
      <c r="G81" s="68" t="s">
        <v>48</v>
      </c>
      <c r="H81" s="70">
        <f>L78</f>
        <v>60000</v>
      </c>
      <c r="I81" s="113" t="s">
        <v>95</v>
      </c>
      <c r="J81" s="116">
        <v>2</v>
      </c>
      <c r="K81" s="116">
        <v>1</v>
      </c>
      <c r="L81" s="117">
        <v>1</v>
      </c>
      <c r="M81" s="78"/>
      <c r="N81" s="106"/>
      <c r="O81" s="200"/>
      <c r="P81" s="200"/>
      <c r="Q81" s="401"/>
      <c r="R81" s="405"/>
      <c r="S81" s="103"/>
      <c r="T81" s="68" t="s">
        <v>48</v>
      </c>
      <c r="U81" s="70">
        <f>Y78</f>
        <v>60000</v>
      </c>
      <c r="V81" s="113" t="s">
        <v>95</v>
      </c>
      <c r="W81" s="125">
        <v>4</v>
      </c>
      <c r="X81" s="116">
        <v>1</v>
      </c>
      <c r="Y81" s="117">
        <v>1</v>
      </c>
      <c r="Z81" s="3"/>
      <c r="AA81" s="3"/>
      <c r="AB81" s="3"/>
    </row>
    <row r="82" spans="1:28" ht="38.25" customHeight="1" thickBot="1" x14ac:dyDescent="0.25">
      <c r="A82" s="106"/>
      <c r="B82" s="200"/>
      <c r="C82" s="200"/>
      <c r="D82" s="401"/>
      <c r="E82" s="405"/>
      <c r="F82" s="199" t="s">
        <v>49</v>
      </c>
      <c r="G82" s="67" t="s">
        <v>45</v>
      </c>
      <c r="H82" s="118">
        <f>J78</f>
        <v>84866.5</v>
      </c>
      <c r="I82" s="113" t="s">
        <v>15</v>
      </c>
      <c r="J82" s="107"/>
      <c r="K82" s="107"/>
      <c r="L82" s="107"/>
      <c r="M82" s="78"/>
      <c r="N82" s="106"/>
      <c r="O82" s="200"/>
      <c r="P82" s="200"/>
      <c r="Q82" s="401"/>
      <c r="R82" s="405"/>
      <c r="S82" s="199" t="s">
        <v>49</v>
      </c>
      <c r="T82" s="67" t="s">
        <v>45</v>
      </c>
      <c r="U82" s="195">
        <f>W78</f>
        <v>140000</v>
      </c>
      <c r="V82" s="113" t="s">
        <v>15</v>
      </c>
      <c r="W82" s="107"/>
      <c r="X82" s="107"/>
      <c r="Y82" s="107"/>
      <c r="Z82" s="3"/>
      <c r="AA82" s="3"/>
      <c r="AB82" s="3"/>
    </row>
    <row r="83" spans="1:28" ht="72" customHeight="1" thickBot="1" x14ac:dyDescent="0.25">
      <c r="A83" s="106"/>
      <c r="B83" s="200"/>
      <c r="C83" s="200"/>
      <c r="D83" s="401"/>
      <c r="E83" s="405"/>
      <c r="F83" s="200"/>
      <c r="G83" s="68" t="s">
        <v>46</v>
      </c>
      <c r="H83" s="70">
        <f>K78</f>
        <v>60000</v>
      </c>
      <c r="I83" s="113" t="s">
        <v>96</v>
      </c>
      <c r="J83" s="114">
        <f>J78/J81</f>
        <v>42433.25</v>
      </c>
      <c r="K83" s="114">
        <f>K78/K81</f>
        <v>60000</v>
      </c>
      <c r="L83" s="114">
        <f>L78/L81</f>
        <v>60000</v>
      </c>
      <c r="M83" s="78"/>
      <c r="N83" s="106"/>
      <c r="O83" s="200"/>
      <c r="P83" s="200"/>
      <c r="Q83" s="401"/>
      <c r="R83" s="405"/>
      <c r="S83" s="200"/>
      <c r="T83" s="68" t="s">
        <v>46</v>
      </c>
      <c r="U83" s="70">
        <f>X78</f>
        <v>60000</v>
      </c>
      <c r="V83" s="113" t="s">
        <v>96</v>
      </c>
      <c r="W83" s="88">
        <f>W78/W81</f>
        <v>35000</v>
      </c>
      <c r="X83" s="56">
        <f>X78/X81</f>
        <v>60000</v>
      </c>
      <c r="Y83" s="56">
        <f>Y78/Y81</f>
        <v>60000</v>
      </c>
      <c r="Z83" s="3"/>
      <c r="AA83" s="3"/>
      <c r="AB83" s="3"/>
    </row>
    <row r="84" spans="1:28" ht="22.5" customHeight="1" thickBot="1" x14ac:dyDescent="0.25">
      <c r="A84" s="106"/>
      <c r="B84" s="200"/>
      <c r="C84" s="200"/>
      <c r="D84" s="402"/>
      <c r="E84" s="405"/>
      <c r="F84" s="200"/>
      <c r="G84" s="68"/>
      <c r="H84" s="70"/>
      <c r="I84" s="113" t="s">
        <v>16</v>
      </c>
      <c r="J84" s="116"/>
      <c r="K84" s="116"/>
      <c r="L84" s="115"/>
      <c r="M84" s="78"/>
      <c r="N84" s="106"/>
      <c r="O84" s="200"/>
      <c r="P84" s="200"/>
      <c r="Q84" s="402"/>
      <c r="R84" s="405"/>
      <c r="S84" s="200"/>
      <c r="T84" s="68"/>
      <c r="U84" s="70"/>
      <c r="V84" s="113" t="s">
        <v>16</v>
      </c>
      <c r="W84" s="116"/>
      <c r="X84" s="116"/>
      <c r="Y84" s="115"/>
      <c r="Z84" s="3"/>
      <c r="AA84" s="3"/>
      <c r="AB84" s="3"/>
    </row>
    <row r="85" spans="1:28" ht="46.5" customHeight="1" thickBot="1" x14ac:dyDescent="0.25">
      <c r="A85" s="108"/>
      <c r="B85" s="398"/>
      <c r="C85" s="398"/>
      <c r="D85" s="403"/>
      <c r="E85" s="406"/>
      <c r="F85" s="398"/>
      <c r="G85" s="69" t="s">
        <v>48</v>
      </c>
      <c r="H85" s="71">
        <f>L78</f>
        <v>60000</v>
      </c>
      <c r="I85" s="119" t="s">
        <v>97</v>
      </c>
      <c r="J85" s="120">
        <v>100</v>
      </c>
      <c r="K85" s="120">
        <v>100</v>
      </c>
      <c r="L85" s="120">
        <v>100</v>
      </c>
      <c r="M85" s="78"/>
      <c r="N85" s="108"/>
      <c r="O85" s="398"/>
      <c r="P85" s="398"/>
      <c r="Q85" s="403"/>
      <c r="R85" s="406"/>
      <c r="S85" s="398"/>
      <c r="T85" s="69" t="s">
        <v>48</v>
      </c>
      <c r="U85" s="71">
        <f>Y78</f>
        <v>60000</v>
      </c>
      <c r="V85" s="119" t="s">
        <v>97</v>
      </c>
      <c r="W85" s="120">
        <v>100</v>
      </c>
      <c r="X85" s="120">
        <v>100</v>
      </c>
      <c r="Y85" s="120">
        <v>100</v>
      </c>
      <c r="Z85" s="3"/>
      <c r="AA85" s="3"/>
      <c r="AB85" s="3"/>
    </row>
    <row r="86" spans="1:28" ht="13.5" thickBot="1" x14ac:dyDescent="0.25">
      <c r="A86" s="47"/>
      <c r="B86" s="48"/>
      <c r="C86" s="48"/>
      <c r="D86" s="48"/>
      <c r="E86" s="49"/>
      <c r="F86" s="49" t="s">
        <v>35</v>
      </c>
      <c r="G86" s="194">
        <f>H88+H89+H90</f>
        <v>13119712.9</v>
      </c>
      <c r="H86" s="44"/>
      <c r="I86" s="72"/>
      <c r="J86" s="22">
        <v>4131455.8</v>
      </c>
      <c r="K86" s="22">
        <v>4387862.5</v>
      </c>
      <c r="L86" s="22">
        <v>4600394.5999999996</v>
      </c>
      <c r="M86" s="1"/>
      <c r="N86" s="129"/>
      <c r="O86" s="130"/>
      <c r="P86" s="130"/>
      <c r="Q86" s="130"/>
      <c r="R86" s="131"/>
      <c r="S86" s="131" t="s">
        <v>35</v>
      </c>
      <c r="T86" s="132">
        <f>U88+U89+U90</f>
        <v>15489299.1</v>
      </c>
      <c r="U86" s="133"/>
      <c r="V86" s="134"/>
      <c r="W86" s="132">
        <v>4884675.9000000004</v>
      </c>
      <c r="X86" s="132">
        <v>5180828.0999999996</v>
      </c>
      <c r="Y86" s="132">
        <v>5423795.0999999996</v>
      </c>
      <c r="Z86" s="3"/>
      <c r="AA86" s="3"/>
      <c r="AB86" s="3"/>
    </row>
    <row r="87" spans="1:28" ht="16.5" thickBot="1" x14ac:dyDescent="0.25">
      <c r="A87" s="23"/>
      <c r="B87" s="24"/>
      <c r="C87" s="24"/>
      <c r="D87" s="24"/>
      <c r="E87" s="24"/>
      <c r="F87" s="24"/>
      <c r="G87" s="25"/>
      <c r="H87" s="26"/>
      <c r="I87" s="27"/>
      <c r="J87" s="27"/>
      <c r="K87" s="28"/>
      <c r="L87" s="28"/>
      <c r="M87" s="1"/>
      <c r="N87" s="135"/>
      <c r="O87" s="136"/>
      <c r="P87" s="136"/>
      <c r="Q87" s="136"/>
      <c r="R87" s="136"/>
      <c r="S87" s="136"/>
      <c r="T87" s="137"/>
      <c r="U87" s="138"/>
      <c r="V87" s="139"/>
      <c r="W87" s="139"/>
      <c r="X87" s="140"/>
      <c r="Y87" s="140"/>
      <c r="Z87" s="3"/>
      <c r="AA87" s="3"/>
      <c r="AB87" s="3"/>
    </row>
    <row r="88" spans="1:28" ht="15.75" customHeight="1" thickBot="1" x14ac:dyDescent="0.25">
      <c r="A88" s="210" t="s">
        <v>101</v>
      </c>
      <c r="B88" s="211"/>
      <c r="C88" s="211"/>
      <c r="D88" s="211"/>
      <c r="E88" s="212"/>
      <c r="F88" s="29">
        <v>2025</v>
      </c>
      <c r="G88" s="30"/>
      <c r="H88" s="31">
        <f>J86</f>
        <v>4131455.8</v>
      </c>
      <c r="I88" s="32"/>
      <c r="J88" s="33"/>
      <c r="K88" s="33"/>
      <c r="L88" s="34"/>
      <c r="M88" s="1"/>
      <c r="N88" s="389" t="s">
        <v>110</v>
      </c>
      <c r="O88" s="390"/>
      <c r="P88" s="390"/>
      <c r="Q88" s="390"/>
      <c r="R88" s="391"/>
      <c r="S88" s="141">
        <v>2025</v>
      </c>
      <c r="T88" s="142"/>
      <c r="U88" s="143">
        <f>W86</f>
        <v>4884675.9000000004</v>
      </c>
      <c r="V88" s="144"/>
      <c r="W88" s="145"/>
      <c r="X88" s="145"/>
      <c r="Y88" s="146"/>
      <c r="Z88" s="3"/>
      <c r="AA88" s="3"/>
      <c r="AB88" s="3"/>
    </row>
    <row r="89" spans="1:28" ht="15.75" thickBot="1" x14ac:dyDescent="0.25">
      <c r="A89" s="213"/>
      <c r="B89" s="214"/>
      <c r="C89" s="214"/>
      <c r="D89" s="214"/>
      <c r="E89" s="215"/>
      <c r="F89" s="35">
        <v>2026</v>
      </c>
      <c r="G89" s="36"/>
      <c r="H89" s="37">
        <f>K86</f>
        <v>4387862.5</v>
      </c>
      <c r="I89" s="38"/>
      <c r="J89" s="39"/>
      <c r="K89" s="39"/>
      <c r="L89" s="40"/>
      <c r="M89" s="1"/>
      <c r="N89" s="392"/>
      <c r="O89" s="393"/>
      <c r="P89" s="393"/>
      <c r="Q89" s="393"/>
      <c r="R89" s="394"/>
      <c r="S89" s="147">
        <v>2026</v>
      </c>
      <c r="T89" s="148"/>
      <c r="U89" s="149">
        <f>X86</f>
        <v>5180828.0999999996</v>
      </c>
      <c r="V89" s="150"/>
      <c r="W89" s="151"/>
      <c r="X89" s="151"/>
      <c r="Y89" s="152"/>
      <c r="Z89" s="3"/>
      <c r="AA89" s="3"/>
      <c r="AB89" s="3"/>
    </row>
    <row r="90" spans="1:28" ht="15.75" thickBot="1" x14ac:dyDescent="0.3">
      <c r="A90" s="216"/>
      <c r="B90" s="217"/>
      <c r="C90" s="217"/>
      <c r="D90" s="217"/>
      <c r="E90" s="218"/>
      <c r="F90" s="35">
        <v>2027</v>
      </c>
      <c r="G90" s="36"/>
      <c r="H90" s="37">
        <f>L86</f>
        <v>4600394.5999999996</v>
      </c>
      <c r="I90" s="41"/>
      <c r="J90" s="42"/>
      <c r="K90" s="42"/>
      <c r="L90" s="43"/>
      <c r="M90" s="1"/>
      <c r="N90" s="395"/>
      <c r="O90" s="396"/>
      <c r="P90" s="396"/>
      <c r="Q90" s="396"/>
      <c r="R90" s="397"/>
      <c r="S90" s="147">
        <v>2027</v>
      </c>
      <c r="T90" s="148"/>
      <c r="U90" s="149">
        <f>Y86</f>
        <v>5423795.0999999996</v>
      </c>
      <c r="V90" s="153"/>
      <c r="W90" s="154"/>
      <c r="X90" s="154"/>
      <c r="Y90" s="155"/>
      <c r="Z90" s="3"/>
      <c r="AA90" s="3"/>
      <c r="AB90" s="3"/>
    </row>
    <row r="91" spans="1:28" x14ac:dyDescent="0.2">
      <c r="A91" s="219"/>
      <c r="B91" s="219"/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1"/>
      <c r="U91" s="3"/>
      <c r="V91" s="3"/>
      <c r="W91" s="3"/>
      <c r="X91" s="3"/>
      <c r="Y91" s="3"/>
      <c r="Z91" s="3"/>
      <c r="AA91" s="3"/>
      <c r="AB91" s="3"/>
    </row>
    <row r="92" spans="1:28" x14ac:dyDescent="0.2">
      <c r="H92" s="2"/>
      <c r="I92" s="2"/>
      <c r="M92" s="1"/>
      <c r="U92" s="3"/>
      <c r="V92" s="3"/>
      <c r="W92" s="3"/>
      <c r="X92" s="3"/>
      <c r="Y92" s="3"/>
      <c r="Z92" s="3"/>
      <c r="AA92" s="3"/>
      <c r="AB92" s="3"/>
    </row>
    <row r="93" spans="1:28" ht="23.25" customHeight="1" x14ac:dyDescent="0.35">
      <c r="A93" s="209" t="s">
        <v>99</v>
      </c>
      <c r="B93" s="209"/>
      <c r="C93" s="209"/>
      <c r="D93" s="209"/>
      <c r="E93" s="209"/>
      <c r="F93" s="209"/>
      <c r="G93" s="209"/>
      <c r="H93" s="209"/>
      <c r="I93" s="121"/>
      <c r="J93" s="121"/>
      <c r="K93" s="121"/>
      <c r="L93" s="121"/>
      <c r="M93" s="122"/>
      <c r="N93" s="122"/>
      <c r="O93" s="122"/>
      <c r="P93" s="123" t="s">
        <v>100</v>
      </c>
      <c r="U93" s="3"/>
      <c r="V93" s="4"/>
      <c r="W93" s="3"/>
      <c r="X93" s="3"/>
      <c r="Y93" s="3"/>
      <c r="Z93" s="3"/>
      <c r="AA93" s="3"/>
      <c r="AB93" s="3"/>
    </row>
    <row r="94" spans="1:28" x14ac:dyDescent="0.2">
      <c r="A94" s="104"/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U94" s="3"/>
      <c r="V94" s="3"/>
      <c r="W94" s="3"/>
      <c r="X94" s="3"/>
      <c r="Y94" s="3"/>
      <c r="Z94" s="3"/>
      <c r="AA94" s="3"/>
      <c r="AB94" s="3"/>
    </row>
    <row r="95" spans="1:28" x14ac:dyDescent="0.2">
      <c r="M95" s="1"/>
      <c r="U95" s="3"/>
      <c r="V95" s="3"/>
      <c r="W95" s="3"/>
      <c r="X95" s="3"/>
      <c r="Y95" s="3"/>
      <c r="Z95" s="3"/>
      <c r="AA95" s="3"/>
      <c r="AB95" s="3"/>
    </row>
    <row r="96" spans="1:28" x14ac:dyDescent="0.2">
      <c r="M96" s="1"/>
      <c r="U96" s="3"/>
      <c r="V96" s="3"/>
      <c r="W96" s="3"/>
      <c r="X96" s="3"/>
      <c r="Y96" s="3"/>
      <c r="Z96" s="3"/>
      <c r="AA96" s="3"/>
      <c r="AB96" s="3"/>
    </row>
    <row r="97" spans="13:28" x14ac:dyDescent="0.2">
      <c r="M97" s="1"/>
      <c r="U97" s="3"/>
      <c r="V97" s="3"/>
      <c r="W97" s="3"/>
      <c r="X97" s="3"/>
      <c r="Y97" s="3"/>
      <c r="Z97" s="3"/>
      <c r="AA97" s="3"/>
      <c r="AB97" s="3"/>
    </row>
    <row r="98" spans="13:28" x14ac:dyDescent="0.2">
      <c r="M98" s="1"/>
      <c r="U98" s="3"/>
      <c r="V98" s="3"/>
      <c r="W98" s="3"/>
      <c r="X98" s="3"/>
      <c r="Y98" s="3"/>
      <c r="Z98" s="3"/>
      <c r="AA98" s="3"/>
      <c r="AB98" s="3"/>
    </row>
    <row r="99" spans="13:28" x14ac:dyDescent="0.2">
      <c r="M99" s="1"/>
      <c r="U99" s="3"/>
      <c r="V99" s="3"/>
      <c r="W99" s="3"/>
      <c r="X99" s="3"/>
      <c r="Y99" s="3"/>
      <c r="Z99" s="3"/>
      <c r="AA99" s="3"/>
      <c r="AB99" s="3"/>
    </row>
    <row r="100" spans="13:28" x14ac:dyDescent="0.2">
      <c r="M100" s="1"/>
      <c r="U100" s="3"/>
      <c r="V100" s="3"/>
      <c r="W100" s="3"/>
      <c r="X100" s="3"/>
      <c r="Y100" s="3"/>
      <c r="Z100" s="3"/>
      <c r="AA100" s="3"/>
      <c r="AB100" s="3"/>
    </row>
    <row r="101" spans="13:28" x14ac:dyDescent="0.2">
      <c r="M101" s="1"/>
      <c r="U101" s="3"/>
      <c r="V101" s="3"/>
      <c r="W101" s="3"/>
      <c r="X101" s="3"/>
      <c r="Y101" s="3"/>
      <c r="Z101" s="3"/>
      <c r="AA101" s="3"/>
      <c r="AB101" s="3"/>
    </row>
    <row r="102" spans="13:28" x14ac:dyDescent="0.2">
      <c r="M102" s="1"/>
      <c r="U102" s="3"/>
      <c r="V102" s="3"/>
      <c r="W102" s="3"/>
      <c r="X102" s="3"/>
      <c r="Y102" s="3"/>
      <c r="Z102" s="3"/>
      <c r="AA102" s="3"/>
      <c r="AB102" s="3"/>
    </row>
    <row r="103" spans="13:28" x14ac:dyDescent="0.2">
      <c r="M103" s="1"/>
      <c r="U103" s="3"/>
      <c r="V103" s="3"/>
      <c r="W103" s="3"/>
      <c r="X103" s="3"/>
      <c r="Y103" s="3"/>
      <c r="Z103" s="3"/>
      <c r="AA103" s="3"/>
      <c r="AB103" s="3"/>
    </row>
    <row r="104" spans="13:28" x14ac:dyDescent="0.2">
      <c r="M104" s="1"/>
      <c r="U104" s="3"/>
      <c r="V104" s="3"/>
      <c r="W104" s="3"/>
      <c r="X104" s="3"/>
      <c r="Y104" s="3"/>
      <c r="Z104" s="3"/>
      <c r="AA104" s="3"/>
      <c r="AB104" s="3"/>
    </row>
    <row r="105" spans="13:28" x14ac:dyDescent="0.2">
      <c r="M105" s="1"/>
      <c r="U105" s="3"/>
      <c r="V105" s="3"/>
      <c r="W105" s="3"/>
      <c r="X105" s="3"/>
      <c r="Y105" s="3"/>
      <c r="Z105" s="3"/>
      <c r="AA105" s="3"/>
      <c r="AB105" s="3"/>
    </row>
    <row r="106" spans="13:28" x14ac:dyDescent="0.2">
      <c r="M106" s="1"/>
      <c r="U106" s="3"/>
      <c r="V106" s="3"/>
      <c r="W106" s="3"/>
      <c r="X106" s="3"/>
      <c r="Y106" s="3"/>
      <c r="Z106" s="3"/>
      <c r="AA106" s="3"/>
      <c r="AB106" s="3"/>
    </row>
    <row r="107" spans="13:28" x14ac:dyDescent="0.2">
      <c r="M107" s="1"/>
      <c r="U107" s="3"/>
      <c r="V107" s="3"/>
      <c r="W107" s="3"/>
      <c r="X107" s="3"/>
      <c r="Y107" s="3"/>
      <c r="Z107" s="3"/>
      <c r="AA107" s="3"/>
      <c r="AB107" s="3"/>
    </row>
    <row r="108" spans="13:28" x14ac:dyDescent="0.2">
      <c r="M108" s="1"/>
      <c r="U108" s="3"/>
      <c r="V108" s="3"/>
      <c r="W108" s="3"/>
      <c r="X108" s="3"/>
      <c r="Y108" s="3"/>
      <c r="Z108" s="3"/>
      <c r="AA108" s="3"/>
      <c r="AB108" s="3"/>
    </row>
    <row r="109" spans="13:28" x14ac:dyDescent="0.2">
      <c r="M109" s="1"/>
      <c r="U109" s="3"/>
      <c r="V109" s="3"/>
      <c r="W109" s="3"/>
      <c r="X109" s="3"/>
      <c r="Y109" s="3"/>
      <c r="Z109" s="3"/>
      <c r="AA109" s="3"/>
      <c r="AB109" s="3"/>
    </row>
    <row r="110" spans="13:28" x14ac:dyDescent="0.2">
      <c r="M110" s="1"/>
      <c r="U110" s="3"/>
      <c r="V110" s="3"/>
      <c r="W110" s="3"/>
      <c r="X110" s="3"/>
      <c r="Y110" s="3"/>
      <c r="Z110" s="3"/>
      <c r="AA110" s="3"/>
      <c r="AB110" s="3"/>
    </row>
    <row r="111" spans="13:28" x14ac:dyDescent="0.2">
      <c r="M111" s="1"/>
      <c r="U111" s="3"/>
      <c r="V111" s="3"/>
      <c r="W111" s="3"/>
      <c r="X111" s="3"/>
      <c r="Y111" s="3"/>
      <c r="Z111" s="3"/>
      <c r="AA111" s="3"/>
      <c r="AB111" s="3"/>
    </row>
    <row r="112" spans="13:28" x14ac:dyDescent="0.2">
      <c r="M112" s="1"/>
      <c r="U112" s="3"/>
      <c r="V112" s="3"/>
      <c r="W112" s="3"/>
      <c r="X112" s="3"/>
      <c r="Y112" s="3"/>
      <c r="Z112" s="3"/>
      <c r="AA112" s="3"/>
      <c r="AB112" s="3"/>
    </row>
    <row r="113" spans="13:28" x14ac:dyDescent="0.2">
      <c r="M113" s="1"/>
      <c r="U113" s="3"/>
      <c r="V113" s="3"/>
      <c r="W113" s="3"/>
      <c r="X113" s="3"/>
      <c r="Y113" s="3"/>
      <c r="Z113" s="3"/>
      <c r="AA113" s="3"/>
      <c r="AB113" s="3"/>
    </row>
    <row r="114" spans="13:28" x14ac:dyDescent="0.2">
      <c r="M114" s="1"/>
      <c r="U114" s="3"/>
      <c r="V114" s="3"/>
      <c r="W114" s="3"/>
      <c r="X114" s="3"/>
      <c r="Y114" s="3"/>
      <c r="Z114" s="3"/>
      <c r="AA114" s="3"/>
      <c r="AB114" s="3"/>
    </row>
    <row r="115" spans="13:28" x14ac:dyDescent="0.2">
      <c r="M115" s="1"/>
      <c r="U115" s="3"/>
      <c r="V115" s="3"/>
      <c r="W115" s="3"/>
      <c r="X115" s="3"/>
      <c r="Y115" s="3"/>
      <c r="Z115" s="3"/>
      <c r="AA115" s="3"/>
      <c r="AB115" s="3"/>
    </row>
    <row r="116" spans="13:28" x14ac:dyDescent="0.2">
      <c r="M116" s="1"/>
      <c r="U116" s="3"/>
      <c r="V116" s="3"/>
      <c r="W116" s="3"/>
      <c r="X116" s="3"/>
      <c r="Y116" s="3"/>
      <c r="Z116" s="3"/>
      <c r="AA116" s="3"/>
      <c r="AB116" s="3"/>
    </row>
    <row r="117" spans="13:28" x14ac:dyDescent="0.2">
      <c r="M117" s="1"/>
      <c r="U117" s="3"/>
      <c r="V117" s="3"/>
      <c r="W117" s="3"/>
      <c r="X117" s="3"/>
      <c r="Y117" s="3"/>
      <c r="Z117" s="3"/>
      <c r="AA117" s="3"/>
      <c r="AB117" s="3"/>
    </row>
    <row r="118" spans="13:28" x14ac:dyDescent="0.2">
      <c r="M118" s="1"/>
      <c r="U118" s="3"/>
      <c r="V118" s="3"/>
      <c r="W118" s="3"/>
      <c r="X118" s="3"/>
      <c r="Y118" s="3"/>
      <c r="Z118" s="3"/>
      <c r="AA118" s="3"/>
      <c r="AB118" s="3"/>
    </row>
    <row r="119" spans="13:28" x14ac:dyDescent="0.2">
      <c r="M119" s="1"/>
      <c r="U119" s="3"/>
      <c r="V119" s="3"/>
      <c r="W119" s="3"/>
      <c r="X119" s="3"/>
      <c r="Y119" s="3"/>
      <c r="Z119" s="3"/>
      <c r="AA119" s="3"/>
      <c r="AB119" s="3"/>
    </row>
    <row r="120" spans="13:28" x14ac:dyDescent="0.2">
      <c r="M120" s="1"/>
      <c r="U120" s="3"/>
      <c r="V120" s="3"/>
      <c r="W120" s="3"/>
      <c r="X120" s="3"/>
      <c r="Y120" s="3"/>
      <c r="Z120" s="3"/>
      <c r="AA120" s="3"/>
      <c r="AB120" s="3"/>
    </row>
    <row r="121" spans="13:28" x14ac:dyDescent="0.2">
      <c r="M121" s="1"/>
      <c r="U121" s="3"/>
      <c r="V121" s="3"/>
      <c r="W121" s="3"/>
      <c r="X121" s="3"/>
      <c r="Y121" s="3"/>
      <c r="Z121" s="3"/>
      <c r="AA121" s="3"/>
      <c r="AB121" s="3"/>
    </row>
    <row r="122" spans="13:28" x14ac:dyDescent="0.2">
      <c r="M122" s="1"/>
      <c r="U122" s="3"/>
      <c r="V122" s="3"/>
      <c r="W122" s="3"/>
      <c r="X122" s="3"/>
      <c r="Y122" s="3"/>
      <c r="Z122" s="3"/>
      <c r="AA122" s="3"/>
      <c r="AB122" s="3"/>
    </row>
    <row r="123" spans="13:28" x14ac:dyDescent="0.2">
      <c r="M123" s="1"/>
      <c r="U123" s="3"/>
      <c r="V123" s="3"/>
      <c r="W123" s="3"/>
      <c r="X123" s="3"/>
      <c r="Y123" s="3"/>
      <c r="Z123" s="3"/>
      <c r="AA123" s="3"/>
      <c r="AB123" s="3"/>
    </row>
    <row r="124" spans="13:28" x14ac:dyDescent="0.2">
      <c r="M124" s="1"/>
      <c r="U124" s="3"/>
      <c r="V124" s="3"/>
      <c r="W124" s="3"/>
      <c r="X124" s="3"/>
      <c r="Y124" s="3"/>
      <c r="Z124" s="3"/>
      <c r="AA124" s="3"/>
      <c r="AB124" s="3"/>
    </row>
    <row r="125" spans="13:28" x14ac:dyDescent="0.2">
      <c r="M125" s="1"/>
      <c r="U125" s="3"/>
      <c r="V125" s="3"/>
      <c r="W125" s="3"/>
      <c r="X125" s="3"/>
      <c r="Y125" s="3"/>
      <c r="Z125" s="3"/>
      <c r="AA125" s="3"/>
      <c r="AB125" s="3"/>
    </row>
    <row r="126" spans="13:28" x14ac:dyDescent="0.2">
      <c r="M126" s="1"/>
      <c r="U126" s="3"/>
      <c r="V126" s="3"/>
      <c r="W126" s="3"/>
      <c r="X126" s="3"/>
      <c r="Y126" s="3"/>
      <c r="Z126" s="3"/>
      <c r="AA126" s="3"/>
      <c r="AB126" s="3"/>
    </row>
    <row r="127" spans="13:28" x14ac:dyDescent="0.2">
      <c r="M127" s="1"/>
      <c r="U127" s="3"/>
      <c r="V127" s="3"/>
      <c r="W127" s="3"/>
      <c r="X127" s="3"/>
      <c r="Y127" s="3"/>
      <c r="Z127" s="3"/>
      <c r="AA127" s="3"/>
      <c r="AB127" s="3"/>
    </row>
    <row r="128" spans="13:28" x14ac:dyDescent="0.2">
      <c r="M128" s="1"/>
      <c r="U128" s="3"/>
      <c r="V128" s="3"/>
      <c r="W128" s="3"/>
      <c r="X128" s="3"/>
      <c r="Y128" s="3"/>
      <c r="Z128" s="3"/>
      <c r="AA128" s="3"/>
      <c r="AB128" s="3"/>
    </row>
    <row r="129" spans="13:28" x14ac:dyDescent="0.2">
      <c r="M129" s="1"/>
      <c r="U129" s="3"/>
      <c r="V129" s="3"/>
      <c r="W129" s="3"/>
      <c r="X129" s="3"/>
      <c r="Y129" s="3"/>
      <c r="Z129" s="3"/>
      <c r="AA129" s="3"/>
      <c r="AB129" s="3"/>
    </row>
    <row r="130" spans="13:28" x14ac:dyDescent="0.2">
      <c r="M130" s="1"/>
      <c r="U130" s="3"/>
      <c r="V130" s="3"/>
      <c r="W130" s="3"/>
      <c r="X130" s="3"/>
      <c r="Y130" s="3"/>
      <c r="Z130" s="3"/>
      <c r="AA130" s="3"/>
      <c r="AB130" s="3"/>
    </row>
    <row r="131" spans="13:28" x14ac:dyDescent="0.2">
      <c r="M131" s="1"/>
      <c r="U131" s="3"/>
      <c r="V131" s="3"/>
      <c r="W131" s="3"/>
      <c r="X131" s="3"/>
      <c r="Y131" s="3"/>
      <c r="Z131" s="3"/>
      <c r="AA131" s="3"/>
      <c r="AB131" s="3"/>
    </row>
    <row r="132" spans="13:28" x14ac:dyDescent="0.2">
      <c r="M132" s="1"/>
      <c r="U132" s="3"/>
      <c r="V132" s="3"/>
      <c r="W132" s="3"/>
      <c r="X132" s="3"/>
      <c r="Y132" s="3"/>
      <c r="Z132" s="3"/>
      <c r="AA132" s="3"/>
      <c r="AB132" s="3"/>
    </row>
    <row r="133" spans="13:28" x14ac:dyDescent="0.2">
      <c r="M133" s="1"/>
      <c r="U133" s="3"/>
      <c r="V133" s="3"/>
      <c r="W133" s="3"/>
      <c r="X133" s="3"/>
      <c r="Y133" s="3"/>
      <c r="Z133" s="3"/>
      <c r="AA133" s="3"/>
      <c r="AB133" s="3"/>
    </row>
    <row r="134" spans="13:28" x14ac:dyDescent="0.2">
      <c r="M134" s="1"/>
      <c r="U134" s="3"/>
      <c r="V134" s="3"/>
      <c r="W134" s="3"/>
      <c r="X134" s="3"/>
      <c r="Y134" s="3"/>
      <c r="Z134" s="3"/>
      <c r="AA134" s="3"/>
      <c r="AB134" s="3"/>
    </row>
    <row r="135" spans="13:28" x14ac:dyDescent="0.2">
      <c r="M135" s="1"/>
      <c r="U135" s="3"/>
      <c r="V135" s="3"/>
      <c r="W135" s="3"/>
      <c r="X135" s="3"/>
      <c r="Y135" s="3"/>
      <c r="Z135" s="3"/>
      <c r="AA135" s="3"/>
      <c r="AB135" s="3"/>
    </row>
    <row r="136" spans="13:28" x14ac:dyDescent="0.2">
      <c r="M136" s="1"/>
      <c r="U136" s="3"/>
      <c r="V136" s="3"/>
      <c r="W136" s="3"/>
      <c r="X136" s="3"/>
      <c r="Y136" s="3"/>
      <c r="Z136" s="3"/>
      <c r="AA136" s="3"/>
      <c r="AB136" s="3"/>
    </row>
    <row r="137" spans="13:28" x14ac:dyDescent="0.2">
      <c r="M137" s="1"/>
      <c r="U137" s="3"/>
      <c r="V137" s="3"/>
      <c r="W137" s="3"/>
      <c r="X137" s="3"/>
      <c r="Y137" s="3"/>
      <c r="Z137" s="3"/>
      <c r="AA137" s="3"/>
      <c r="AB137" s="3"/>
    </row>
    <row r="138" spans="13:28" x14ac:dyDescent="0.2">
      <c r="M138" s="1"/>
      <c r="U138" s="3"/>
      <c r="V138" s="3"/>
      <c r="W138" s="3"/>
      <c r="X138" s="3"/>
      <c r="Y138" s="3"/>
      <c r="Z138" s="3"/>
      <c r="AA138" s="3"/>
      <c r="AB138" s="3"/>
    </row>
    <row r="139" spans="13:28" x14ac:dyDescent="0.2">
      <c r="M139" s="1"/>
      <c r="U139" s="3"/>
      <c r="V139" s="3"/>
      <c r="W139" s="3"/>
      <c r="X139" s="3"/>
      <c r="Y139" s="3"/>
      <c r="Z139" s="3"/>
      <c r="AA139" s="3"/>
      <c r="AB139" s="3"/>
    </row>
    <row r="140" spans="13:28" x14ac:dyDescent="0.2">
      <c r="M140" s="1"/>
      <c r="U140" s="3"/>
      <c r="V140" s="3"/>
      <c r="W140" s="3"/>
      <c r="X140" s="3"/>
      <c r="Y140" s="3"/>
      <c r="Z140" s="3"/>
      <c r="AA140" s="3"/>
      <c r="AB140" s="3"/>
    </row>
    <row r="141" spans="13:28" x14ac:dyDescent="0.2">
      <c r="M141" s="1"/>
      <c r="U141" s="3"/>
      <c r="V141" s="3"/>
      <c r="W141" s="3"/>
      <c r="X141" s="3"/>
      <c r="Y141" s="3"/>
      <c r="Z141" s="3"/>
      <c r="AA141" s="3"/>
      <c r="AB141" s="3"/>
    </row>
    <row r="142" spans="13:28" x14ac:dyDescent="0.2">
      <c r="M142" s="1"/>
      <c r="U142" s="3"/>
      <c r="V142" s="3"/>
      <c r="W142" s="3"/>
      <c r="X142" s="3"/>
      <c r="Y142" s="3"/>
      <c r="Z142" s="3"/>
      <c r="AA142" s="3"/>
      <c r="AB142" s="3"/>
    </row>
    <row r="143" spans="13:28" x14ac:dyDescent="0.2">
      <c r="M143" s="1"/>
      <c r="U143" s="3"/>
      <c r="V143" s="3"/>
      <c r="W143" s="3"/>
      <c r="X143" s="3"/>
      <c r="Y143" s="3"/>
      <c r="Z143" s="3"/>
      <c r="AA143" s="3"/>
      <c r="AB143" s="3"/>
    </row>
    <row r="144" spans="13:28" x14ac:dyDescent="0.2">
      <c r="M144" s="1"/>
      <c r="U144" s="3"/>
      <c r="V144" s="3"/>
      <c r="W144" s="3"/>
      <c r="X144" s="3"/>
      <c r="Y144" s="3"/>
      <c r="Z144" s="3"/>
      <c r="AA144" s="3"/>
      <c r="AB144" s="3"/>
    </row>
    <row r="145" spans="13:28" x14ac:dyDescent="0.2">
      <c r="M145" s="1"/>
      <c r="U145" s="3"/>
      <c r="V145" s="3"/>
      <c r="W145" s="3"/>
      <c r="X145" s="3"/>
      <c r="Y145" s="3"/>
      <c r="Z145" s="3"/>
      <c r="AA145" s="3"/>
      <c r="AB145" s="3"/>
    </row>
    <row r="146" spans="13:28" x14ac:dyDescent="0.2">
      <c r="M146" s="1"/>
      <c r="U146" s="3"/>
      <c r="V146" s="3"/>
      <c r="W146" s="3"/>
      <c r="X146" s="3"/>
      <c r="Y146" s="3"/>
      <c r="Z146" s="3"/>
      <c r="AA146" s="3"/>
      <c r="AB146" s="3"/>
    </row>
    <row r="147" spans="13:28" x14ac:dyDescent="0.2">
      <c r="M147" s="1"/>
      <c r="U147" s="3"/>
      <c r="V147" s="3"/>
      <c r="W147" s="3"/>
      <c r="X147" s="3"/>
      <c r="Y147" s="3"/>
      <c r="Z147" s="3"/>
      <c r="AA147" s="3"/>
      <c r="AB147" s="3"/>
    </row>
  </sheetData>
  <sheetProtection selectLockedCells="1" selectUnlockedCells="1"/>
  <mergeCells count="201">
    <mergeCell ref="R78:R85"/>
    <mergeCell ref="R31:R37"/>
    <mergeCell ref="S35:S37"/>
    <mergeCell ref="P38:P39"/>
    <mergeCell ref="Q38:Q39"/>
    <mergeCell ref="R38:R39"/>
    <mergeCell ref="S38:S39"/>
    <mergeCell ref="Q63:Q69"/>
    <mergeCell ref="R63:R69"/>
    <mergeCell ref="S63:S66"/>
    <mergeCell ref="S67:S69"/>
    <mergeCell ref="S31:S34"/>
    <mergeCell ref="P31:P37"/>
    <mergeCell ref="Q31:Q37"/>
    <mergeCell ref="P63:P69"/>
    <mergeCell ref="R48:R62"/>
    <mergeCell ref="P40:P47"/>
    <mergeCell ref="Q40:Q47"/>
    <mergeCell ref="C31:C37"/>
    <mergeCell ref="E70:E77"/>
    <mergeCell ref="D63:D69"/>
    <mergeCell ref="E63:E69"/>
    <mergeCell ref="F63:F66"/>
    <mergeCell ref="F67:F69"/>
    <mergeCell ref="C38:C39"/>
    <mergeCell ref="D38:D39"/>
    <mergeCell ref="E38:E39"/>
    <mergeCell ref="F38:F39"/>
    <mergeCell ref="D31:D37"/>
    <mergeCell ref="E31:E37"/>
    <mergeCell ref="F35:F37"/>
    <mergeCell ref="C70:C76"/>
    <mergeCell ref="D70:D76"/>
    <mergeCell ref="F70:F73"/>
    <mergeCell ref="F74:F76"/>
    <mergeCell ref="C63:C69"/>
    <mergeCell ref="F31:F34"/>
    <mergeCell ref="E48:E62"/>
    <mergeCell ref="W16:Y16"/>
    <mergeCell ref="W17:Y17"/>
    <mergeCell ref="F11:H11"/>
    <mergeCell ref="I11:J11"/>
    <mergeCell ref="K11:L11"/>
    <mergeCell ref="V8:W8"/>
    <mergeCell ref="X8:Y8"/>
    <mergeCell ref="Q11:R11"/>
    <mergeCell ref="S11:U11"/>
    <mergeCell ref="F9:H9"/>
    <mergeCell ref="I9:J9"/>
    <mergeCell ref="Q9:R9"/>
    <mergeCell ref="S9:U9"/>
    <mergeCell ref="V9:W9"/>
    <mergeCell ref="X9:Y9"/>
    <mergeCell ref="Q10:R10"/>
    <mergeCell ref="S10:U10"/>
    <mergeCell ref="V10:W10"/>
    <mergeCell ref="X10:Y10"/>
    <mergeCell ref="W14:Y15"/>
    <mergeCell ref="Q15:R15"/>
    <mergeCell ref="S15:T15"/>
    <mergeCell ref="U15:V15"/>
    <mergeCell ref="N12:Y12"/>
    <mergeCell ref="D8:E8"/>
    <mergeCell ref="A19:L19"/>
    <mergeCell ref="I20:L20"/>
    <mergeCell ref="A23:L23"/>
    <mergeCell ref="F20:F21"/>
    <mergeCell ref="B20:B21"/>
    <mergeCell ref="A22:L22"/>
    <mergeCell ref="G20:H21"/>
    <mergeCell ref="E20:E21"/>
    <mergeCell ref="A20:A21"/>
    <mergeCell ref="C20:C21"/>
    <mergeCell ref="D11:E11"/>
    <mergeCell ref="D10:E10"/>
    <mergeCell ref="F10:H10"/>
    <mergeCell ref="I10:J10"/>
    <mergeCell ref="K10:L10"/>
    <mergeCell ref="K9:L9"/>
    <mergeCell ref="D15:E15"/>
    <mergeCell ref="F15:G15"/>
    <mergeCell ref="H15:I15"/>
    <mergeCell ref="A12:L12"/>
    <mergeCell ref="A1:Y1"/>
    <mergeCell ref="A2:L2"/>
    <mergeCell ref="N2:Y2"/>
    <mergeCell ref="A3:L3"/>
    <mergeCell ref="N3:Y3"/>
    <mergeCell ref="N19:Y19"/>
    <mergeCell ref="N23:Y23"/>
    <mergeCell ref="R20:R21"/>
    <mergeCell ref="Q20:Q21"/>
    <mergeCell ref="V20:Y20"/>
    <mergeCell ref="N22:Y22"/>
    <mergeCell ref="P20:P21"/>
    <mergeCell ref="T20:U21"/>
    <mergeCell ref="V6:W7"/>
    <mergeCell ref="A4:A8"/>
    <mergeCell ref="B4:C6"/>
    <mergeCell ref="D4:E5"/>
    <mergeCell ref="F4:L4"/>
    <mergeCell ref="D6:E7"/>
    <mergeCell ref="D9:E9"/>
    <mergeCell ref="A14:C15"/>
    <mergeCell ref="D14:I14"/>
    <mergeCell ref="V11:W11"/>
    <mergeCell ref="X11:Y11"/>
    <mergeCell ref="X5:Y5"/>
    <mergeCell ref="F6:H7"/>
    <mergeCell ref="I6:J7"/>
    <mergeCell ref="K6:L7"/>
    <mergeCell ref="Q6:R7"/>
    <mergeCell ref="S6:U7"/>
    <mergeCell ref="N4:N8"/>
    <mergeCell ref="O4:P6"/>
    <mergeCell ref="Q4:R5"/>
    <mergeCell ref="S4:Y4"/>
    <mergeCell ref="X6:Y7"/>
    <mergeCell ref="F8:H8"/>
    <mergeCell ref="I8:J8"/>
    <mergeCell ref="K8:L8"/>
    <mergeCell ref="Q8:R8"/>
    <mergeCell ref="S8:U8"/>
    <mergeCell ref="F5:H5"/>
    <mergeCell ref="I5:J5"/>
    <mergeCell ref="K5:L5"/>
    <mergeCell ref="S5:U5"/>
    <mergeCell ref="V5:W5"/>
    <mergeCell ref="U17:V17"/>
    <mergeCell ref="A17:C17"/>
    <mergeCell ref="D17:E17"/>
    <mergeCell ref="F17:G17"/>
    <mergeCell ref="H17:I17"/>
    <mergeCell ref="J17:L17"/>
    <mergeCell ref="J14:L15"/>
    <mergeCell ref="N14:P15"/>
    <mergeCell ref="Q14:V14"/>
    <mergeCell ref="N16:P16"/>
    <mergeCell ref="Q16:R16"/>
    <mergeCell ref="S16:T16"/>
    <mergeCell ref="U16:V16"/>
    <mergeCell ref="A16:C16"/>
    <mergeCell ref="D16:E16"/>
    <mergeCell ref="F16:G16"/>
    <mergeCell ref="H16:I16"/>
    <mergeCell ref="J16:L16"/>
    <mergeCell ref="N17:P17"/>
    <mergeCell ref="Q17:R17"/>
    <mergeCell ref="S17:T17"/>
    <mergeCell ref="O24:O26"/>
    <mergeCell ref="P24:P30"/>
    <mergeCell ref="A24:A25"/>
    <mergeCell ref="B24:B26"/>
    <mergeCell ref="C24:C30"/>
    <mergeCell ref="F28:F30"/>
    <mergeCell ref="D20:D21"/>
    <mergeCell ref="O20:O21"/>
    <mergeCell ref="N20:N21"/>
    <mergeCell ref="S20:S21"/>
    <mergeCell ref="D24:D30"/>
    <mergeCell ref="E24:E30"/>
    <mergeCell ref="F24:F27"/>
    <mergeCell ref="Q24:Q30"/>
    <mergeCell ref="S24:S27"/>
    <mergeCell ref="S28:S30"/>
    <mergeCell ref="N24:N25"/>
    <mergeCell ref="R24:R30"/>
    <mergeCell ref="N18:P18"/>
    <mergeCell ref="Q18:R18"/>
    <mergeCell ref="S18:T18"/>
    <mergeCell ref="U18:V18"/>
    <mergeCell ref="W18:Y18"/>
    <mergeCell ref="A18:C18"/>
    <mergeCell ref="D18:E18"/>
    <mergeCell ref="F18:G18"/>
    <mergeCell ref="H18:I18"/>
    <mergeCell ref="J18:L18"/>
    <mergeCell ref="R40:R47"/>
    <mergeCell ref="S40:S41"/>
    <mergeCell ref="C40:C47"/>
    <mergeCell ref="D40:D47"/>
    <mergeCell ref="E40:E47"/>
    <mergeCell ref="F40:F41"/>
    <mergeCell ref="A93:H93"/>
    <mergeCell ref="A88:E90"/>
    <mergeCell ref="A91:L91"/>
    <mergeCell ref="P70:P76"/>
    <mergeCell ref="Q70:Q76"/>
    <mergeCell ref="S70:S73"/>
    <mergeCell ref="S74:S76"/>
    <mergeCell ref="N88:R90"/>
    <mergeCell ref="R70:R77"/>
    <mergeCell ref="S82:S85"/>
    <mergeCell ref="B78:B85"/>
    <mergeCell ref="C78:C85"/>
    <mergeCell ref="D78:D85"/>
    <mergeCell ref="E78:E85"/>
    <mergeCell ref="F82:F85"/>
    <mergeCell ref="O78:O85"/>
    <mergeCell ref="P78:P85"/>
    <mergeCell ref="Q78:Q85"/>
  </mergeCells>
  <phoneticPr fontId="0" type="noConversion"/>
  <pageMargins left="0.31496062992125984" right="0.19685039370078741" top="0.27559055118110237" bottom="0.39370078740157483" header="0.31496062992125984" footer="0.31496062992125984"/>
  <pageSetup paperSize="9" scale="40" fitToHeight="4" orientation="landscape" useFirstPageNumber="1" r:id="rId1"/>
  <headerFooter alignWithMargins="0"/>
  <rowBreaks count="1" manualBreakCount="1">
    <brk id="21" max="2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25"/>
  <sheetViews>
    <sheetView workbookViewId="0">
      <selection activeCell="F11" sqref="F11"/>
    </sheetView>
  </sheetViews>
  <sheetFormatPr defaultRowHeight="12.75" x14ac:dyDescent="0.2"/>
  <sheetData>
    <row r="25" spans="12:12" x14ac:dyDescent="0.2">
      <c r="L25">
        <v>11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honeticPr fontId="0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mve</dc:creator>
  <cp:lastModifiedBy>Козаченко Інна Анатоліївна</cp:lastModifiedBy>
  <cp:lastPrinted>2024-10-21T07:33:24Z</cp:lastPrinted>
  <dcterms:created xsi:type="dcterms:W3CDTF">2016-03-15T13:16:55Z</dcterms:created>
  <dcterms:modified xsi:type="dcterms:W3CDTF">2024-10-24T11:21:18Z</dcterms:modified>
</cp:coreProperties>
</file>