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xr:revisionPtr revIDLastSave="0" documentId="13_ncr:1_{E6CE2147-49BD-4E7A-BC95-E525764D572F}" xr6:coauthVersionLast="45" xr6:coauthVersionMax="45" xr10:uidLastSave="{00000000-0000-0000-0000-000000000000}"/>
  <bookViews>
    <workbookView xWindow="-108" yWindow="-108" windowWidth="23256" windowHeight="12576" xr2:uid="{00000000-000D-0000-FFFF-FFFF00000000}"/>
  </bookViews>
  <sheets>
    <sheet name="Лист1"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54" i="1" l="1"/>
  <c r="H472" i="1" l="1"/>
  <c r="H473" i="1"/>
  <c r="H474" i="1"/>
  <c r="L459" i="1" l="1"/>
  <c r="L464" i="1" s="1"/>
  <c r="K459" i="1"/>
  <c r="K464" i="1" s="1"/>
  <c r="J459" i="1"/>
  <c r="J464" i="1" s="1"/>
  <c r="H458" i="1"/>
  <c r="L422" i="1"/>
  <c r="K422" i="1"/>
  <c r="J422" i="1"/>
  <c r="L440" i="1"/>
  <c r="L445" i="1" s="1"/>
  <c r="K440" i="1"/>
  <c r="K445" i="1" s="1"/>
  <c r="J440" i="1"/>
  <c r="J445" i="1" s="1"/>
  <c r="H439" i="1"/>
  <c r="H170" i="1" l="1"/>
  <c r="H166" i="1" s="1"/>
  <c r="H171" i="1"/>
  <c r="H167" i="1" s="1"/>
  <c r="H169" i="1"/>
  <c r="H168" i="1" s="1"/>
  <c r="L155" i="1"/>
  <c r="L160" i="1" s="1"/>
  <c r="K155" i="1"/>
  <c r="K160" i="1" s="1"/>
  <c r="J155" i="1"/>
  <c r="J160" i="1" s="1"/>
  <c r="H165" i="1" l="1"/>
  <c r="H164" i="1" s="1"/>
  <c r="L314" i="1" l="1"/>
  <c r="L321" i="1" s="1"/>
  <c r="K314" i="1"/>
  <c r="K321" i="1" s="1"/>
  <c r="J314" i="1"/>
  <c r="J321" i="1" s="1"/>
  <c r="L243" i="1" l="1"/>
  <c r="L250" i="1" s="1"/>
  <c r="K243" i="1"/>
  <c r="K250" i="1" s="1"/>
  <c r="J243" i="1"/>
  <c r="J250" i="1" s="1"/>
  <c r="L231" i="1" l="1"/>
  <c r="L239" i="1" s="1"/>
  <c r="K231" i="1"/>
  <c r="K239" i="1" s="1"/>
  <c r="J231" i="1"/>
  <c r="J239" i="1" s="1"/>
  <c r="L220" i="1"/>
  <c r="L227" i="1" s="1"/>
  <c r="K220" i="1"/>
  <c r="K227" i="1" s="1"/>
  <c r="J220" i="1"/>
  <c r="J227" i="1" s="1"/>
  <c r="L209" i="1"/>
  <c r="L216" i="1" s="1"/>
  <c r="K209" i="1"/>
  <c r="K216" i="1" s="1"/>
  <c r="J209" i="1"/>
  <c r="J216" i="1" s="1"/>
  <c r="H66" i="1" l="1"/>
  <c r="H83" i="1"/>
  <c r="H82" i="1"/>
  <c r="H81" i="1"/>
  <c r="L67" i="1"/>
  <c r="K67" i="1"/>
  <c r="J67" i="1"/>
  <c r="J73" i="1" s="1"/>
  <c r="H330" i="1" l="1"/>
  <c r="H331" i="1"/>
  <c r="H329" i="1"/>
  <c r="H549" i="1"/>
  <c r="H550" i="1"/>
  <c r="H548" i="1"/>
  <c r="H421" i="1" l="1"/>
  <c r="H469" i="1" l="1"/>
  <c r="H470" i="1"/>
  <c r="H468" i="1" l="1"/>
  <c r="H399" i="1"/>
  <c r="H62" i="1"/>
  <c r="L536" i="1" l="1"/>
  <c r="J536" i="1"/>
  <c r="L431" i="1"/>
  <c r="K431" i="1"/>
  <c r="J431" i="1"/>
  <c r="H363" i="1" l="1"/>
  <c r="H364" i="1"/>
  <c r="H362" i="1"/>
  <c r="H411" i="1" s="1"/>
  <c r="H253" i="1" l="1"/>
  <c r="K138" i="1"/>
  <c r="J138" i="1"/>
  <c r="L138" i="1"/>
  <c r="H186" i="1" l="1"/>
  <c r="K284" i="1" l="1"/>
  <c r="K288" i="1" s="1"/>
  <c r="L495" i="1" l="1"/>
  <c r="K495" i="1"/>
  <c r="J495" i="1"/>
  <c r="J30" i="1" l="1"/>
  <c r="L450" i="1" l="1"/>
  <c r="K450" i="1"/>
  <c r="J450" i="1"/>
  <c r="N501" i="1" l="1"/>
  <c r="N301" i="1"/>
  <c r="L48" i="1" l="1"/>
  <c r="L54" i="1" s="1"/>
  <c r="K48" i="1"/>
  <c r="K54" i="1" s="1"/>
  <c r="J48" i="1"/>
  <c r="H63" i="1"/>
  <c r="H64" i="1"/>
  <c r="L306" i="1" l="1"/>
  <c r="K306" i="1"/>
  <c r="K310" i="1" s="1"/>
  <c r="J306" i="1"/>
  <c r="H305" i="1"/>
  <c r="L427" i="1" l="1"/>
  <c r="J112" i="1" l="1"/>
  <c r="J54" i="1"/>
  <c r="K536" i="1" l="1"/>
  <c r="L455" i="1"/>
  <c r="L39" i="1" l="1"/>
  <c r="L44" i="1" s="1"/>
  <c r="K39" i="1"/>
  <c r="K44" i="1" s="1"/>
  <c r="J39" i="1"/>
  <c r="J44" i="1" s="1"/>
  <c r="H546" i="1"/>
  <c r="H545" i="1"/>
  <c r="H544" i="1"/>
  <c r="L540" i="1"/>
  <c r="K540" i="1"/>
  <c r="J540" i="1"/>
  <c r="H535" i="1"/>
  <c r="L528" i="1"/>
  <c r="L532" i="1" s="1"/>
  <c r="K528" i="1"/>
  <c r="K532" i="1" s="1"/>
  <c r="J528" i="1"/>
  <c r="J532" i="1" s="1"/>
  <c r="H527" i="1"/>
  <c r="L524" i="1"/>
  <c r="K524" i="1"/>
  <c r="J520" i="1"/>
  <c r="J524" i="1" s="1"/>
  <c r="H519" i="1"/>
  <c r="H517" i="1"/>
  <c r="H562" i="1" s="1"/>
  <c r="L503" i="1"/>
  <c r="K503" i="1"/>
  <c r="J503" i="1"/>
  <c r="H495" i="1"/>
  <c r="K494" i="1" s="1"/>
  <c r="K502" i="1" s="1"/>
  <c r="H515" i="1"/>
  <c r="H560" i="1" s="1"/>
  <c r="H513" i="1"/>
  <c r="H511" i="1"/>
  <c r="H491" i="1"/>
  <c r="H490" i="1"/>
  <c r="H489" i="1"/>
  <c r="H487" i="1"/>
  <c r="H486" i="1"/>
  <c r="H485" i="1"/>
  <c r="L481" i="1"/>
  <c r="K481" i="1"/>
  <c r="J477" i="1"/>
  <c r="J481" i="1" s="1"/>
  <c r="H476" i="1"/>
  <c r="K455" i="1"/>
  <c r="J455" i="1"/>
  <c r="H449" i="1"/>
  <c r="L436" i="1"/>
  <c r="K436" i="1"/>
  <c r="J436" i="1"/>
  <c r="K427" i="1"/>
  <c r="J427" i="1"/>
  <c r="H405" i="1"/>
  <c r="H404" i="1"/>
  <c r="H403" i="1"/>
  <c r="H401" i="1"/>
  <c r="H413" i="1" s="1"/>
  <c r="H400" i="1"/>
  <c r="H412" i="1" s="1"/>
  <c r="H390" i="1"/>
  <c r="H386" i="1"/>
  <c r="H385" i="1"/>
  <c r="H384" i="1"/>
  <c r="K383" i="1" s="1"/>
  <c r="K388" i="1" s="1"/>
  <c r="H383" i="1"/>
  <c r="J383" i="1" s="1"/>
  <c r="J388" i="1" s="1"/>
  <c r="L375" i="1"/>
  <c r="L379" i="1" s="1"/>
  <c r="K375" i="1"/>
  <c r="K379" i="1" s="1"/>
  <c r="J375" i="1"/>
  <c r="J379" i="1" s="1"/>
  <c r="H374" i="1"/>
  <c r="L367" i="1"/>
  <c r="L371" i="1" s="1"/>
  <c r="K367" i="1"/>
  <c r="K371" i="1" s="1"/>
  <c r="J367" i="1"/>
  <c r="J371" i="1" s="1"/>
  <c r="H366" i="1"/>
  <c r="H360" i="1"/>
  <c r="H358" i="1"/>
  <c r="L348" i="1"/>
  <c r="L354" i="1" s="1"/>
  <c r="K348" i="1"/>
  <c r="K353" i="1" s="1"/>
  <c r="J348" i="1"/>
  <c r="J354" i="1" s="1"/>
  <c r="H347" i="1"/>
  <c r="L338" i="1"/>
  <c r="L344" i="1" s="1"/>
  <c r="K338" i="1"/>
  <c r="K343" i="1" s="1"/>
  <c r="J338" i="1"/>
  <c r="J344" i="1" s="1"/>
  <c r="H337" i="1"/>
  <c r="H335" i="1"/>
  <c r="H327" i="1" s="1"/>
  <c r="H334" i="1"/>
  <c r="H326" i="1" s="1"/>
  <c r="H333" i="1"/>
  <c r="H313" i="1"/>
  <c r="L310" i="1"/>
  <c r="J310" i="1"/>
  <c r="H301" i="1"/>
  <c r="H297" i="1"/>
  <c r="H294" i="1"/>
  <c r="L292" i="1" s="1"/>
  <c r="L298" i="1" s="1"/>
  <c r="H293" i="1"/>
  <c r="H292" i="1"/>
  <c r="J292" i="1" s="1"/>
  <c r="J298" i="1" s="1"/>
  <c r="L284" i="1"/>
  <c r="L288" i="1" s="1"/>
  <c r="J284" i="1"/>
  <c r="J288" i="1" s="1"/>
  <c r="H283" i="1"/>
  <c r="L275" i="1"/>
  <c r="L280" i="1" s="1"/>
  <c r="K275" i="1"/>
  <c r="K280" i="1" s="1"/>
  <c r="J275" i="1"/>
  <c r="J280" i="1" s="1"/>
  <c r="H274" i="1"/>
  <c r="L264" i="1"/>
  <c r="L270" i="1" s="1"/>
  <c r="K264" i="1"/>
  <c r="K270" i="1" s="1"/>
  <c r="J264" i="1"/>
  <c r="J270" i="1" s="1"/>
  <c r="H263" i="1"/>
  <c r="L254" i="1"/>
  <c r="L260" i="1" s="1"/>
  <c r="K254" i="1"/>
  <c r="K260" i="1" s="1"/>
  <c r="J254" i="1"/>
  <c r="J260" i="1" s="1"/>
  <c r="H242" i="1"/>
  <c r="H230" i="1"/>
  <c r="H219" i="1"/>
  <c r="H208" i="1"/>
  <c r="L198" i="1"/>
  <c r="L205" i="1" s="1"/>
  <c r="K198" i="1"/>
  <c r="K205" i="1" s="1"/>
  <c r="J198" i="1"/>
  <c r="J205" i="1" s="1"/>
  <c r="H197" i="1"/>
  <c r="L194" i="1"/>
  <c r="K194" i="1"/>
  <c r="J194" i="1"/>
  <c r="L193" i="1"/>
  <c r="K193" i="1"/>
  <c r="J193" i="1"/>
  <c r="H152" i="1"/>
  <c r="H148" i="1" s="1"/>
  <c r="H151" i="1"/>
  <c r="H147" i="1" s="1"/>
  <c r="H150" i="1"/>
  <c r="H146" i="1" s="1"/>
  <c r="L142" i="1"/>
  <c r="K142" i="1"/>
  <c r="J142" i="1"/>
  <c r="H137" i="1"/>
  <c r="L130" i="1"/>
  <c r="L134" i="1" s="1"/>
  <c r="K130" i="1"/>
  <c r="K134" i="1" s="1"/>
  <c r="J130" i="1"/>
  <c r="J134" i="1" s="1"/>
  <c r="H129" i="1"/>
  <c r="H127" i="1"/>
  <c r="H123" i="1" s="1"/>
  <c r="H126" i="1"/>
  <c r="H122" i="1" s="1"/>
  <c r="H125" i="1"/>
  <c r="H121" i="1" s="1"/>
  <c r="L112" i="1"/>
  <c r="L117" i="1" s="1"/>
  <c r="K112" i="1"/>
  <c r="K117" i="1" s="1"/>
  <c r="J117" i="1"/>
  <c r="H111" i="1"/>
  <c r="H109" i="1"/>
  <c r="H183" i="1" s="1"/>
  <c r="H108" i="1"/>
  <c r="H182" i="1" s="1"/>
  <c r="H107" i="1"/>
  <c r="H181" i="1" s="1"/>
  <c r="H105" i="1"/>
  <c r="H104" i="1"/>
  <c r="H103" i="1"/>
  <c r="H94" i="1"/>
  <c r="H90" i="1"/>
  <c r="H88" i="1"/>
  <c r="L86" i="1" s="1"/>
  <c r="H87" i="1"/>
  <c r="K86" i="1" s="1"/>
  <c r="H86" i="1"/>
  <c r="J86" i="1" s="1"/>
  <c r="J91" i="1" s="1"/>
  <c r="L73" i="1"/>
  <c r="K73" i="1"/>
  <c r="H60" i="1"/>
  <c r="H59" i="1"/>
  <c r="H47" i="1"/>
  <c r="H38" i="1"/>
  <c r="L30" i="1"/>
  <c r="L35" i="1" s="1"/>
  <c r="K30" i="1"/>
  <c r="K35" i="1" s="1"/>
  <c r="J35" i="1"/>
  <c r="H29" i="1"/>
  <c r="L26" i="1"/>
  <c r="K26" i="1"/>
  <c r="J26" i="1"/>
  <c r="H21" i="1"/>
  <c r="L13" i="1"/>
  <c r="L18" i="1" s="1"/>
  <c r="K13" i="1"/>
  <c r="K18" i="1" s="1"/>
  <c r="J13" i="1"/>
  <c r="J18" i="1" s="1"/>
  <c r="H12" i="1"/>
  <c r="H177" i="1" l="1"/>
  <c r="H178" i="1"/>
  <c r="H179" i="1"/>
  <c r="H556" i="1"/>
  <c r="H552" i="1" s="1"/>
  <c r="H78" i="1"/>
  <c r="H79" i="1"/>
  <c r="H77" i="1"/>
  <c r="L343" i="1"/>
  <c r="L353" i="1"/>
  <c r="J343" i="1"/>
  <c r="H99" i="1"/>
  <c r="H120" i="1"/>
  <c r="H488" i="1"/>
  <c r="H101" i="1"/>
  <c r="H397" i="1"/>
  <c r="H512" i="1"/>
  <c r="H557" i="1" s="1"/>
  <c r="H430" i="1"/>
  <c r="H124" i="1"/>
  <c r="H61" i="1"/>
  <c r="H80" i="1"/>
  <c r="H417" i="1"/>
  <c r="H361" i="1"/>
  <c r="H398" i="1"/>
  <c r="H494" i="1"/>
  <c r="J494" i="1" s="1"/>
  <c r="J502" i="1" s="1"/>
  <c r="H359" i="1"/>
  <c r="H357" i="1" s="1"/>
  <c r="K344" i="1"/>
  <c r="H497" i="1"/>
  <c r="J353" i="1"/>
  <c r="H100" i="1"/>
  <c r="H291" i="1"/>
  <c r="H509" i="1"/>
  <c r="H85" i="1"/>
  <c r="H102" i="1"/>
  <c r="H415" i="1"/>
  <c r="H407" i="1" s="1"/>
  <c r="H382" i="1"/>
  <c r="H396" i="1"/>
  <c r="H484" i="1"/>
  <c r="J92" i="1"/>
  <c r="H145" i="1"/>
  <c r="H496" i="1"/>
  <c r="L494" i="1" s="1"/>
  <c r="L502" i="1" s="1"/>
  <c r="H328" i="1"/>
  <c r="H416" i="1"/>
  <c r="H501" i="1"/>
  <c r="H402" i="1"/>
  <c r="H543" i="1"/>
  <c r="L91" i="1"/>
  <c r="L92" i="1"/>
  <c r="H507" i="1"/>
  <c r="K91" i="1"/>
  <c r="K92" i="1"/>
  <c r="H180" i="1"/>
  <c r="H547" i="1"/>
  <c r="H325" i="1"/>
  <c r="K354" i="1"/>
  <c r="H58" i="1"/>
  <c r="H57" i="1" s="1"/>
  <c r="K292" i="1"/>
  <c r="K298" i="1" s="1"/>
  <c r="H395" i="1"/>
  <c r="H516" i="1"/>
  <c r="H561" i="1" s="1"/>
  <c r="L383" i="1"/>
  <c r="L388" i="1" s="1"/>
  <c r="H332" i="1"/>
  <c r="H149" i="1"/>
  <c r="H106" i="1"/>
  <c r="H76" i="1" l="1"/>
  <c r="H174" i="1"/>
  <c r="H173" i="1"/>
  <c r="H510" i="1"/>
  <c r="H98" i="1"/>
  <c r="H414" i="1"/>
  <c r="H574" i="1"/>
  <c r="H493" i="1"/>
  <c r="H409" i="1"/>
  <c r="H324" i="1"/>
  <c r="H553" i="1"/>
  <c r="H573" i="1"/>
  <c r="H559" i="1"/>
  <c r="H394" i="1"/>
  <c r="H408" i="1"/>
  <c r="H572" i="1"/>
  <c r="H175" i="1"/>
  <c r="H410" i="1"/>
  <c r="H568" i="1"/>
  <c r="H569" i="1"/>
  <c r="H176" i="1"/>
  <c r="H514" i="1"/>
  <c r="H508" i="1"/>
  <c r="H506" i="1" s="1"/>
  <c r="H172" i="1" l="1"/>
  <c r="H571" i="1"/>
  <c r="H565" i="1"/>
  <c r="H406" i="1"/>
  <c r="H564" i="1"/>
  <c r="H467" i="1" l="1"/>
  <c r="H471" i="1"/>
  <c r="H558" i="1"/>
  <c r="H555" i="1" l="1"/>
  <c r="H570" i="1"/>
  <c r="H554" i="1"/>
  <c r="H551" i="1" s="1"/>
  <c r="H567" i="1" l="1"/>
  <c r="H566" i="1"/>
  <c r="H563" i="1" s="1"/>
</calcChain>
</file>

<file path=xl/sharedStrings.xml><?xml version="1.0" encoding="utf-8"?>
<sst xmlns="http://schemas.openxmlformats.org/spreadsheetml/2006/main" count="997" uniqueCount="315">
  <si>
    <t>Середні витрати на розроблення однієї концепції, тис. грн.</t>
  </si>
  <si>
    <t>Кількість центрів "Спорт для всіх"</t>
  </si>
  <si>
    <t xml:space="preserve">Середні витрати на одного  відвідувача центрів "Спорт для всіх", тис. грн. </t>
  </si>
  <si>
    <t>Розділ 2. Залучення всіх верств населення до занять фізичною культурою та спортом</t>
  </si>
  <si>
    <t>2.1. Популяризація спорту серед громадян</t>
  </si>
  <si>
    <t>Кількість фізкультурно - масових заходів для населення, що будуть проведені од.</t>
  </si>
  <si>
    <t>Кількість учасників , осіб</t>
  </si>
  <si>
    <t>Середні витрати на проведення одного фізкультурно-масового заходу для населення, грн.</t>
  </si>
  <si>
    <t>Середні витрати на одного учасника фізкультурно-масового заходу для населення, тис. грн.</t>
  </si>
  <si>
    <t xml:space="preserve">Бюджет міста Києва   </t>
  </si>
  <si>
    <t>Кількість учасників фізкультурно - масових заходів для населення, осіб</t>
  </si>
  <si>
    <t>Середні витрати на проведення одного фізкультурно-масового заходу для населення, тис. грн.</t>
  </si>
  <si>
    <t xml:space="preserve">Розділ 3. Розвиток інфраструктури та матеріально-технічної бази для розвитку фізичної культури та спорту, активного відпочинку </t>
  </si>
  <si>
    <t>3.1. Розвиток інфраструктури та матеріально-технічної бази для розвитку фізичної культури та спорту, активного відпочинку та оздоровлення</t>
  </si>
  <si>
    <t xml:space="preserve">2. Показник продукту: </t>
  </si>
  <si>
    <t xml:space="preserve">3. Показник ефективності: </t>
  </si>
  <si>
    <t>3.1.2. Укріплення матеріально-технічної бази  установ і закладів фізичної культури та спорту та вдосконалення матеріально-технічного забезпечення дитячого, дитячо-юнацького та резервного спорту шляхом придбання обладнання і предметів довгострокового користування для установ та закладів фізичної культури і спорту комунальної власності територіальної громади міста Києва, а також для забезпечення проведення в місті Києві спортивних заходів з різних видів спорту.</t>
  </si>
  <si>
    <t>Кількість придбаного обладнання, од</t>
  </si>
  <si>
    <t>Середні витрати на придбання одиниці обладнання, тис. грн.</t>
  </si>
  <si>
    <t xml:space="preserve">Бюджет міста Києва                     </t>
  </si>
  <si>
    <t>Середня вартість реконструкції або будівництва однієї спортивної споруди, тис. грн.</t>
  </si>
  <si>
    <t>Розділ 1. Оздоровлення та відпочинок дітей міста Києва, в першу чергу дітей, які потребують особливої соціальної уваги та підтримки</t>
  </si>
  <si>
    <t>Підвищення соціальної захищеності дітей та молоді міста</t>
  </si>
  <si>
    <t>1.1. Підвищення ефективності функціонування системи соціальної допомоги</t>
  </si>
  <si>
    <t>Кількість дітей, яким надано послуги з оздоровлення та відпочинку, осіб</t>
  </si>
  <si>
    <t>з них дівчата, осіб</t>
  </si>
  <si>
    <t xml:space="preserve">Інші джерела </t>
  </si>
  <si>
    <t>Кількість дітей, яким надано послуги з оздоровлення, осіб</t>
  </si>
  <si>
    <t>Середні витрати на оздоровлення однієї дитини, тис. грн</t>
  </si>
  <si>
    <t>Розділ 2. Доступність послуг з оздоровлення та відпочинку</t>
  </si>
  <si>
    <t>Розвиток інфраструктури та матеріально-технічної бази для розвитку фізичної культури та спорту, активного відпочинку та оздоровлення</t>
  </si>
  <si>
    <t xml:space="preserve">2.1.1. Забезпечення доступності послуг з оздоровлення та відпочинку шляхом удосконалення та супроводження електронного реєстру оздоровлення та відпочинку дітей міста Києва та розміщення на офіційних веб-сайтах головних розпорядників бюджетних коштів, місцевих органів виконавчої влади інформації про наявність та надання путівок або послуг з оздоровлення та відпочинку дітей до дитячих закладів оздоровлення та відпочинку за рахунок коштів бюджету міста
</t>
  </si>
  <si>
    <t>Всього за розділом 2:</t>
  </si>
  <si>
    <t>Розділ 3. Підтримка дитячих закладів оздоровлення та відпочинку</t>
  </si>
  <si>
    <t>Обсяг видатків на заходи з оздоровлення та відпочинку, тис. грн.</t>
  </si>
  <si>
    <t>В тому числі на заходи з оздоровлення та відпочинку за рахунок коштів бюджету міста Києва, тис. грн</t>
  </si>
  <si>
    <t>Обсяги видатків на забезпечення належного стану комунальних закладів оздоровлення та відпочинку дітей, тис. грн</t>
  </si>
  <si>
    <t>В тому числі на забезпечення належного  стану комунальних закладів оздоровлення та відпочинку дітей за рахунок коштів бюджету міста Києва, тис. грн.</t>
  </si>
  <si>
    <t>Середні витрати на оздоровлення  та відпочинок однієї дитини, тис. грн.</t>
  </si>
  <si>
    <t>В тому числі на оздоровлення та відпочинок за рахунок коштів бюджету міста Києва, тис. грн</t>
  </si>
  <si>
    <t>Всього за розділом 3:</t>
  </si>
  <si>
    <t>Розділ 4. Збереження та розвиток мережі дитячих закладів оздоровлення та відпочинку</t>
  </si>
  <si>
    <t>Обсяг видатків на придбання обладнання і предметів довгострокового використання, тис.грн.</t>
  </si>
  <si>
    <t>Обсяг видатків на капітальний ремонт, тис.грн.</t>
  </si>
  <si>
    <t>Кількість оздоровчих закладів, од</t>
  </si>
  <si>
    <t>Середні витрати на капітальний ремонт одного закладу, тис. грн</t>
  </si>
  <si>
    <t>Всього за розділом 4:</t>
  </si>
  <si>
    <t>УСЬОГО ЗА ПРОГРАМОЮ:</t>
  </si>
  <si>
    <t xml:space="preserve">Середня вартість капітального ремонту закладів фізичної культури, тис. грн                                                                                                                                                                                                                                                                                                                                                                                                                                                                                                                                                                               </t>
  </si>
  <si>
    <t>Обсяги фінансування, (тис.грн)</t>
  </si>
  <si>
    <t>Завдання програми</t>
  </si>
  <si>
    <t>Заходи програми</t>
  </si>
  <si>
    <t>Строки виконання заходу</t>
  </si>
  <si>
    <t>Виконавці заходу</t>
  </si>
  <si>
    <t>Джерела фінансування</t>
  </si>
  <si>
    <t>Очікуваний результат 
 (результативні показники)</t>
  </si>
  <si>
    <t>Назва показника</t>
  </si>
  <si>
    <t xml:space="preserve"> Розділ 1. Формування спроможного та всебічно розвинутого молодого покоління</t>
  </si>
  <si>
    <t>1.1. Створення умов для інтелектуального, морального, здорового розвитку молоді, реалізації її освітнього та творчого потенціалу</t>
  </si>
  <si>
    <t xml:space="preserve">Бюджет міста Києва                      </t>
  </si>
  <si>
    <t>Всього:</t>
  </si>
  <si>
    <t>1. Показник витрат:</t>
  </si>
  <si>
    <t>Обсяг видатків, тис.грн.</t>
  </si>
  <si>
    <t>2. Показник продукту:</t>
  </si>
  <si>
    <t>Кількість заходів, що будуть проведені, од.</t>
  </si>
  <si>
    <t>Кількість учасників заходів, осіб</t>
  </si>
  <si>
    <t>3. Показник ефективності:</t>
  </si>
  <si>
    <t>Середні витрати на забезпечення участі  одного учасника, тис. грн.</t>
  </si>
  <si>
    <t>4. Показник якості:</t>
  </si>
  <si>
    <t xml:space="preserve">1.1.2       Призначення  Премії Київського міського голови за особливі досягнення молоді у розбудові столиці України – міста-героя Києва та Премії Київської міської ради за внесок молоді у розвиток місцевого самоврядування
</t>
  </si>
  <si>
    <t xml:space="preserve">Бюджет міста Києва                        </t>
  </si>
  <si>
    <t>Обсяг видатків, тис. грн.</t>
  </si>
  <si>
    <t>Кількість молоді, яка отримає премії, осіб</t>
  </si>
  <si>
    <t>Середній розмір премії, тис. грн.</t>
  </si>
  <si>
    <t xml:space="preserve">Бюджет міста Києва  </t>
  </si>
  <si>
    <t xml:space="preserve">Бюджет міста Києва                       </t>
  </si>
  <si>
    <t>1.2. Посилення співпраці міської влади з інститутами громадянського суспільства щодо формування та реалізації молодіжної політики</t>
  </si>
  <si>
    <t>Кількість громадських організацій, проєкти яких стали переможцями конкурсу, од.</t>
  </si>
  <si>
    <t>Кількість проведених заходів, од.</t>
  </si>
  <si>
    <t>Кількість учасників проєктів громадських організацій, осіб</t>
  </si>
  <si>
    <t>Середні витрати на забезпечення участі в одному проекті одного учасника, тис. грн.</t>
  </si>
  <si>
    <t>Усього за розділом 1:</t>
  </si>
  <si>
    <t>у тому числі бюджет міста Києва</t>
  </si>
  <si>
    <t xml:space="preserve"> Розділ 2. Створення умов для навчання та виховання підлітків в позаурочний та позанавчальний час за місцем проживання</t>
  </si>
  <si>
    <t>2.1. Забезпечення розвитку мережі підліткових клубів</t>
  </si>
  <si>
    <r>
      <t>2.1.1. Сприяння функціонуванню мережі підліткових клубів за місцем проживання з метою виховання змістовоного дозвілля, сприяння творчого та інтелектуального розвитку молоді шляхом: 
   впровадження нових форм гурткової та клубної роботи</t>
    </r>
    <r>
      <rPr>
        <sz val="10"/>
        <color indexed="8"/>
        <rFont val="Times New Roman"/>
        <family val="1"/>
        <charset val="204"/>
      </rPr>
      <t>, та проведення освітньо-профілактичної роботи з дітьми; 
   проведення культурно-масових заходів; 
   проведення комплектування гуртків, груп та інших творчих об'єднань  підліткових клубів за місцем проживання, яке щорічно затверджується розпорядження виконавчого органу Київської міської ради (Київської міської державної адміністрації); 
   вжиття заходів щодо збільшення власних надходжень підліткових клубів за місцем проживання</t>
    </r>
  </si>
  <si>
    <t>Середньорічна кількісь дітей та молоді, які відвідують клуби за місцем проживання, осіб</t>
  </si>
  <si>
    <t>в тому числі дівчата</t>
  </si>
  <si>
    <t>Середні витрати на одного відвідувача клубу за місцем проживання, тис. грн.</t>
  </si>
  <si>
    <t>Усього за розділом 2:</t>
  </si>
  <si>
    <t xml:space="preserve"> Розділ 3. Створення сприятливого середовища для забезпечення ініціатив молоді</t>
  </si>
  <si>
    <t>3.1. Підвищення рівня обізнаності молоді про можливості ринку праці та актуальні на ньому професії</t>
  </si>
  <si>
    <t>Середні витрати на один захід, тис. грн.</t>
  </si>
  <si>
    <t>Середні витрати на  одного учасника, тис. грн.</t>
  </si>
  <si>
    <t>Інші джерела</t>
  </si>
  <si>
    <t>Усього за розділом 3:</t>
  </si>
  <si>
    <t>Усього за розділом 4:</t>
  </si>
  <si>
    <t xml:space="preserve"> Розділ 5. Зміцнення матеріально-технічної бази закладів, які реалізують політику у сфері молодіжної політики</t>
  </si>
  <si>
    <t>5.1. Розвиток інфраструктури та матеріально-технічної бази для розвитку фізичної культури та спорту, активного відпочинку та оздоровлення</t>
  </si>
  <si>
    <t xml:space="preserve">5.1.1.Вдосконалення матеріально-технічної бази установ та закладів, сфери молодіжної політики </t>
  </si>
  <si>
    <t>Кількість придбаного обладнання і предметів довгострокового користування, од.</t>
  </si>
  <si>
    <t>Середні витрати на придбання одиниці обладнання і предметів довгострокового користування, тис.грн</t>
  </si>
  <si>
    <t xml:space="preserve">3. Показник якості: </t>
  </si>
  <si>
    <t>Кількість підліткових клубів, од.</t>
  </si>
  <si>
    <t>Середня вартість капітального ремонту одного підліткового клубу, тис. грн.</t>
  </si>
  <si>
    <t>Усього за розділом 5:</t>
  </si>
  <si>
    <t xml:space="preserve">Бюджет міста Києва </t>
  </si>
  <si>
    <t>Розділ 1. Забезпечення ефективного функціонування галузі фізичної культури та спорту міста Києва</t>
  </si>
  <si>
    <t>Обсяг витрат на підготовку та участь спортсменів у чемпіонатах міста Києва, тис. грн.</t>
  </si>
  <si>
    <t>Обсяг витрат на підготовку та  участь збірних команд міста   у всеукраїнських змаганнях, тис. грн.</t>
  </si>
  <si>
    <t>Кількість учасників, які беруть участь у чемпіонатах міста Києва, осіб</t>
  </si>
  <si>
    <t>Кількість учасників, які беруть участь у всеукраїнських змаганнях, осіб</t>
  </si>
  <si>
    <t>Середні витрати на забезпечення участі одного учасника у чемпіонатах міста Києва, тис. грн.</t>
  </si>
  <si>
    <t>Середні витрати на забезпечення участі одного учасника у всеукраїнських змаганнях, тис. грн.</t>
  </si>
  <si>
    <t>Середні витрати на одного учасника, тис. грн.</t>
  </si>
  <si>
    <t>Кількість комунальних дитячо-юнацьких спортивних шкіл,  од</t>
  </si>
  <si>
    <t>Обсяг витрат на навчально-тренувальну та спортивну роботу вихованців комунальних дитячо-юнацьких спортивних шкіл, тис. грн.</t>
  </si>
  <si>
    <t>Середні витрати на одного вихованця на  навчально-тренувальну та спортивну роботу, тис. грн.</t>
  </si>
  <si>
    <t xml:space="preserve">1.1.4. Надання фінансової підтримки з бюджету міста Києва дитячо-юнацьким спортивним школам приватної форми власності відповідно до укладеного договору з врахуванням показників та проведеного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t>
  </si>
  <si>
    <t>Кількість дитячо-юнацьких спортивних шкіл приватної форми власності, яким надається фінансова підтримка з бюджету, од.</t>
  </si>
  <si>
    <t>Обсяг витрат на навчально-тренувальну та спортивну роботу  дитячо-юнацьких спортивних шкіл приватної форми власності, яким надається фінансова підтримка з бюджету, тис. грн</t>
  </si>
  <si>
    <t>Середні витрати на одного вихованця, тис. грн.</t>
  </si>
  <si>
    <t>Кількість шкіл вищої спортивної майстерності, од</t>
  </si>
  <si>
    <t>Кількість учасників спортивних заходів та змагань,  осіб</t>
  </si>
  <si>
    <t>Кількість  центрів з фізичної культури і спорту "Інваспорт", од.;</t>
  </si>
  <si>
    <t>Обсяг видатків на навчально-тренувальні збори і змагання та заходи зі спорту для осіб з інвалідністю, тис. грн.</t>
  </si>
  <si>
    <t>Середні витрати на одного учасника  змагань та заходів зі спорту для осіб з інвалідністю, тис. грн.</t>
  </si>
  <si>
    <t>Обсяг витрат на функціонування штатної спортивної команди резервного спорту міста  Києва, тис.грн;</t>
  </si>
  <si>
    <t>Середні витрати на одного спортсмена - інструктора, тис.грн.</t>
  </si>
  <si>
    <t>Обсяг видатків на виплату стипендій та винагород, тис.грн.;</t>
  </si>
  <si>
    <t>Кількість баз даних, що розробляються та супроводжуються, од.</t>
  </si>
  <si>
    <t>Середня вартість на розроблення та супровід бази даних, тис. грн.</t>
  </si>
  <si>
    <t>Обсяг витрат , тис. грн.</t>
  </si>
  <si>
    <t>Середній розмір витрат на одного відвідувача, тис. грн.</t>
  </si>
  <si>
    <t xml:space="preserve">4. Показник якості: </t>
  </si>
  <si>
    <t>4.1. Розвиток інфраструктури та матеріально-технічної бази для розвитку фізичної культури та спорту, активного відпочинку та оздоровлення</t>
  </si>
  <si>
    <t>1.1. Забезпечення ефективного функціонування сфери фізичної культури та спорту міста Києва</t>
  </si>
  <si>
    <t>Бюджет міста Києва</t>
  </si>
  <si>
    <t>Київський міський голова</t>
  </si>
  <si>
    <t>Віталій КЛИЧКО</t>
  </si>
  <si>
    <t xml:space="preserve">3.1.1. Забезпечення оздоровлення та відпочинку, тимчасового перебування дітей,  в тому числі дітей, які потребують особливих умов для оздоровлення на базі позаміського дитячого закладу оздоровлення та відпочинку "Зміна" (Київська область, Бородянський район, с. Пилиповичі),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та забезпечення функціонування комунальних закладів оздоровлення та відпочинку
</t>
  </si>
  <si>
    <t>Перелік завдань і заходів</t>
  </si>
  <si>
    <t>комплексної міської цільової програми «Молодь та спорт столиці» на 2025 – 2027 роки</t>
  </si>
  <si>
    <t>2025 рік</t>
  </si>
  <si>
    <t>2026 рік</t>
  </si>
  <si>
    <t>2027 рік</t>
  </si>
  <si>
    <t>спорткомплекс</t>
  </si>
  <si>
    <t>Іподром</t>
  </si>
  <si>
    <t>Старт</t>
  </si>
  <si>
    <t xml:space="preserve"> Розділ 4. Утвердження української національної та громадянської ідентичності</t>
  </si>
  <si>
    <t>4.1.Сприяння утвердженню української національної та громадянської ідентичності дітей та молоді міста Києва</t>
  </si>
  <si>
    <t>Зміна</t>
  </si>
  <si>
    <t>Зачарована долина</t>
  </si>
  <si>
    <t>Створення умов для занять фізичною культурою і спортом та дотримання здорового спсобу життя</t>
  </si>
  <si>
    <t xml:space="preserve">4.1.1. Вдосконалення матеріально-технічної бази Позаміського дитячого закладу оздоровлення та відпочинку "Зміна" (Київська область, Бородянський район, с. Пилиповичі), комунального підприємства "Дитячий оздоровчий табір "Зачарована долина" Шевченківського району міста Києва (Закарпатська область, Іршавський район, с. Осій) та інших комунальних закладів оздоровлення та відпочинку, шляхом надання фінансової підтримки. 
</t>
  </si>
  <si>
    <t>Середні витрати на забезпечення участі одного учасника, тис. грн.</t>
  </si>
  <si>
    <t>Оперативна ціль Стратегії розвитку міста Києва до 2025 року з продовженням її дії до 2027 року</t>
  </si>
  <si>
    <t>Просування здорового способу життя серед мешканців міста</t>
  </si>
  <si>
    <t>Підвищення соціальної захищеності мешканців</t>
  </si>
  <si>
    <t>Підвищення рівня зайнятості мешканців (молоді) міста Києва</t>
  </si>
  <si>
    <t>на 2024 рік - 50 000 грн</t>
  </si>
  <si>
    <t>Середні витрати на оздоровлення та відпочинок однієї дитини за рахунок коштів бюджету міста Києва, тис. грн</t>
  </si>
  <si>
    <t>до комплексної міської цільової програми "Молодь та спорт столиці" на 2025 - 2027 роки</t>
  </si>
  <si>
    <t>Програма 1</t>
  </si>
  <si>
    <t>Програма 2</t>
  </si>
  <si>
    <t>Програма 3</t>
  </si>
  <si>
    <t xml:space="preserve">2025 - 2027 </t>
  </si>
  <si>
    <t>2025 - 2027</t>
  </si>
  <si>
    <t>* Базовий рік - 2025 рік</t>
  </si>
  <si>
    <t xml:space="preserve">Департамент  молоді та спорту виконавчого органу Київської міської ради (Київської міської державої адміністрації),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</si>
  <si>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Департамент  молоді та спорту виконавчого органу Київської міської ради (Київської міської державої адміністрації)</t>
  </si>
  <si>
    <t xml:space="preserve">1.1.7.Удосконалення мотиваційно-спортивного середовища шляхом забезпечення функціонування штатної спортивної команди резервного спорту міста Києва.
</t>
  </si>
  <si>
    <t xml:space="preserve">1.1.11. Забезпечення функціонування та розвитку спортивних споруд комунальної власності територіальної громади міста Києва. </t>
  </si>
  <si>
    <t>1.1.12. Розробка концепції діяльності та розвитку дитячо - юнацьких спортивних шкіл міста Києва, КП "Київський Іподром", Центру навчання плаванню в Деснянському районі та центрів фізичного здоров'я населення "Спорт для всіх", з врахуванням збільшення власних надходжень.</t>
  </si>
  <si>
    <t xml:space="preserve">1.1.13. Забезпечення розвитку та діяльності  центрів фізичного здоров’я населення «Спорт для всіх». </t>
  </si>
  <si>
    <t>Департамент  молоді та спорту виконавчого органу Київської міської ради (Київської міської державної адміністрації)</t>
  </si>
  <si>
    <t xml:space="preserve">Департамент  молоді та спорту виконавчого органу Київської міської ради (Київської міської державної адміністрації),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</si>
  <si>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 xml:space="preserve">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 </t>
  </si>
  <si>
    <t>Департамент  молоді та спорту виконавчого органу Київської міської ради (Київської міської державної адміністрації), Комунальна установа виконавчого органу Київської міської ради (Київської міської державної адміністрації) "Київський молодіжний центр"</t>
  </si>
  <si>
    <t xml:space="preserve">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   </t>
  </si>
  <si>
    <t xml:space="preserve">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 громадські організації фізкультурно-спортивної спрямованості  міста Києва </t>
  </si>
  <si>
    <t>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t>
  </si>
  <si>
    <t xml:space="preserve">Департамент  молоді та спорту виконавчого органу Київської міської ради (Київської міської державної адміністрації),  громадські організації фізкультурно-спортивної спрямованості  міста Києва </t>
  </si>
  <si>
    <t>Департамент  молоді та спорту виконавчого органу Київської міської ради (Київської міської державної адміністрації), Київський міський центр з фізичної культури і спорту інвалідів «Інваспорт»</t>
  </si>
  <si>
    <t>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t>
  </si>
  <si>
    <t>Департамент  молоді та спорту виконавчого органу Київської міської ради (Київської міської державної адміністрації), Департамент освіти і науки виконавчого органу Київської міської ради (Київської міської державної адміністрації), районні в місті Києві державні адміністрації</t>
  </si>
  <si>
    <t xml:space="preserve">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  </t>
  </si>
  <si>
    <t xml:space="preserve">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 </t>
  </si>
  <si>
    <t>Департамент  молоді та спорту виконавчого органу Київської міської ради (Київської міської державної адміністрації), районні в місті Києві держані адміністрації,   комунальне підприємство виконавчого органу Київської міської ради (Київської міської державної адміністрації) "Спортивний комплекс", комунальне підприємство "Київський Іподром", комунальне підприємство "Спортивний комплекс "Старт"</t>
  </si>
  <si>
    <t>Департамент  молоді та спорту виконавчого органу Київської міської ради (Київської міської державної адміністрації),
Київський міський центр з фізичної культури і спорту інвалідів "Інваспорт"</t>
  </si>
  <si>
    <t>Департамент  молоді та спорту виконавчого органу Київської міської ради (Київської міської державної адміністрації), Шевченківська районна в місті Києві державна адміністрація, позаміський дитячий заклад оздоровлення та відпочинку "Зміна", комунальне підприємство "Дитячий оздоровчий табір "Зачарована долина" Шевченківського району м. Києва</t>
  </si>
  <si>
    <t xml:space="preserve">Департамент  молоді та спорту виконавчого органу Київської міської ради (Київської міської державної адміністрації), 
позаміський дитячий заклад оздоровлення та відпочинку "Зміна"
</t>
  </si>
  <si>
    <t xml:space="preserve">Департамент  молоді та спорту виконавчого органу Київської міської ради (Київської міської державної адміністрації), Шевченківська районна в місті Києві державна адміністрація, комунальне підприємство "Дитячий оздоровчий табір "Зачарована долина" Шевченківського району м.Києва
</t>
  </si>
  <si>
    <t>Рівень забезпечення номінантів преміями, у % до запланованого</t>
  </si>
  <si>
    <t>Кількість клубів для підлітків за місцем проживання, од.</t>
  </si>
  <si>
    <t>Динаміка кількості проведених заходів, у % до базового року</t>
  </si>
  <si>
    <t>Частка учасників - киян, які здобули нагороди на всеукраїнських змаганнях, від загальної кількості учасників - киян, %</t>
  </si>
  <si>
    <t>Кількість спортивних заходів та змагань міжнародного рівня, од.</t>
  </si>
  <si>
    <t>Динаміка кількості учасників спортивних заходів та спортивних змагань міжнародного рівня, у % до базового року*</t>
  </si>
  <si>
    <t>Динаміка чисельності молоді, яка буде охоплена заходами, у % до базового року*</t>
  </si>
  <si>
    <t>Динаміка кількості підлітків, які займаються в клубах, у % до базового року*</t>
  </si>
  <si>
    <t>Рівень оновлення матеріально-технічної бази, у % до запланованого</t>
  </si>
  <si>
    <t>Рівень виконання робіт з капітального ремонту закладів молодіжної політики, у % до запланованого</t>
  </si>
  <si>
    <t>Динаміка кількості вихованців комунальних дитячо-юнацьких спортивних шкіл, у % до базового року*</t>
  </si>
  <si>
    <t>Обсяг витрат на навчально-тренувальну та спортивну роботу учасників шкіл вищої спортивної майстерності , тис. грн.</t>
  </si>
  <si>
    <t>Середні витрати на одного спортсмена школи вищої спортивної майстерності на навчально-тренувальну та спортивну роботу, тис. грн.</t>
  </si>
  <si>
    <t>5.1.2. Проведення капітального ремонту будівель закладів молодіжної політики, з дотримання вимог щодо їх доступності та фізичної безбар'єрності</t>
  </si>
  <si>
    <t>1.1.10. Формування багаторівневого управління діяльністю у сфері фізичної культури і спорту міста  Києва у відповідності до європейських практик шляхом розробки та супровіду єдиної бази даних  показників розвитку дитячо-юнацького резервного спорту, спорту вищих досягнень, громадських організацій фізкультурно-спортивної спрямованості та інтерактивної карти міста Києва щодо розміщення спортивних споруд, дитячо-юнацьких спортивних шкіл та спортивних клубів, тощо, з урахуванням їх інформаційної безбар'єрності.</t>
  </si>
  <si>
    <t>Кількість розроблених концепцій, од.</t>
  </si>
  <si>
    <t xml:space="preserve">3.1.1. Створення сучасних багатофункціональних навчальнотренувальних, спортивних та оздоровчих комплексів шляхом проведення капітального ремонту спортивних споруд комунальної власності  територіальної громади міста Києва, з дотриманням вимог щодо їх доступності та фізичної безбар'єрності
</t>
  </si>
  <si>
    <r>
      <t xml:space="preserve">4.1.2. Капітальний ремонт  та  благоустрій територій позаміського дитячого закладу оздоровлення та відпочинку "Зміна" (Київська область, Бородянський район, с. Пилиповичі), з дотриманням вимог щодо їх доступності та фізичної безбар'єрності,
шляхом надання фінансової підтримки.
</t>
    </r>
    <r>
      <rPr>
        <sz val="10"/>
        <color indexed="17"/>
        <rFont val="Times New Roman"/>
        <family val="1"/>
        <charset val="204"/>
      </rPr>
      <t/>
    </r>
  </si>
  <si>
    <t xml:space="preserve">4.1.3. Капітальний ремонт  та  благоустрій територій  комунального підприємства "Дитячий оздоровчий табір "Зачарована долина" Шевченківського району м. Києва" (Закарпатська область, Іршавський район,  с. Осій), з дотриманням вимог щодо їх доступності та фізичної безбар'єрності, шляхом надання фінансової підтримки. 
</t>
  </si>
  <si>
    <t>Динаміка кількості  учасників змагань та заходів зі спорту для осіб з інвалідністю, у % до базового року*</t>
  </si>
  <si>
    <t>Рівень забезпечення штатної спортивної команди резервного спорту, у % до запланованого</t>
  </si>
  <si>
    <t>Середній розмір стипендій та винагород, тис. грн.</t>
  </si>
  <si>
    <t>Департамент  молоді та спорту виконавчого органу Київської міської ради (Київської міської державної адміністрації),   громадські організації фізкультурно-спортивної спрямованості міста Києва (на конкурсних засадах)</t>
  </si>
  <si>
    <t>Кількість проведених спортивних заходів та змагань з відповідних видів спорту громадськими організаціями фізкультурно-спортивної спрямованості, од.</t>
  </si>
  <si>
    <t>Обсяг витрат , тис.грн</t>
  </si>
  <si>
    <t>Динаміка кількості проведених спортивних заходів та змагань з відповідних видів спорту громадськими організаціями, у % до базового року*</t>
  </si>
  <si>
    <t>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 комунальне підприємство виконавчого органу Київської міської ради (Київської міської державної адміністрації) "Спортивний комплекс", комунальне підприємство "Київський Іподром", комунальне підприємство "Спортивний комплекс "Старт".</t>
  </si>
  <si>
    <t>Динаміка відвідувачів комунальних спортивних споруд, у % до базового року*</t>
  </si>
  <si>
    <t>Департамент  молоді та спорту виконавчого органу Київської міської ради (Київської міської державної адміністрації), комунальне підприємство "Київський Іподром", районні в місті Києві державні адміністрації</t>
  </si>
  <si>
    <t>Рівень готовності розробки, у % до запланованого</t>
  </si>
  <si>
    <t>Динаміка кількості відвідувачів центрів "Спорт для всіх", у % до базового року*</t>
  </si>
  <si>
    <t>Динаміка кількості учасників заходів, у % до базового року*</t>
  </si>
  <si>
    <t xml:space="preserve">2.1.2 Створення активної та здорової столиці шляхом проведення за участі видатних спортсменів, заходів з рухової активності населення;  інформування населення щодо можливості правильного (ефективного) використання доступного спортивного обладнання; популяризація спорту серед широких верств населення по доступним заняттям, фізичними вправами на існуючій інфраструктурі міста Києва. 
</t>
  </si>
  <si>
    <t>Кількість об'єктів фізичної культури, на яких проводяться капітальні ремонти, од.</t>
  </si>
  <si>
    <t>розрахунок, кількість об'єктів????</t>
  </si>
  <si>
    <t>Кількість об'єктів, по яких ведуться роботи з реконструкції та будівництва, од.</t>
  </si>
  <si>
    <t>Рівень виконаних робіт з розробки та впровадження бази даних, у % до запланованих</t>
  </si>
  <si>
    <t>Рівень забезпеченості стипендіатів і призерів стипендіями та винагородами, у % до запланованих</t>
  </si>
  <si>
    <t>Динаміка кількості вихованців дитячо-юнацьких спортивних шкіл приватної форми власності, яким надається фінансова підтримка з бюджету, у % до базового року*</t>
  </si>
  <si>
    <t>Рівень виконання робіт з реконструкції та будівництва, у % до запланованого</t>
  </si>
  <si>
    <t>Рівень виконання робіт з капітального ремонту об'єктів спортивної інфраструктури, у % до запланованого</t>
  </si>
  <si>
    <t>Обсяг видатків на заходи з оздоровлення та відпочинок дітей, які потребують особливої уваги та підтримки, тис. грн</t>
  </si>
  <si>
    <t>Динаміка кількості дітей, охоплених заходами з оздоровлення та відпочинку, у % до базового року*</t>
  </si>
  <si>
    <t>Обсяг видатків на заходи з оздоровлення та відпочинку дітей з інвалідністю, тис. грн</t>
  </si>
  <si>
    <t>Кількість дітей з інвалідністю, яким надано послуги з оздоровлення та відпочинку, осіб</t>
  </si>
  <si>
    <t>Середні витрати на оздоровлення та відпочинок однієї дитини з інвалідністю, тис. грн</t>
  </si>
  <si>
    <t>Динаміка кількості дітей з інвалідністю, охоплених заходами з оздоровлення та відпочинку, у % до базового року*</t>
  </si>
  <si>
    <t>Служба у справах дітей та сім'ї виконавчого органу Київської міської ради (Київської міської державної адміністрації)</t>
  </si>
  <si>
    <t>Обсяг видатків на заходи з оздоровлення дітей - сиріт та дітей, позбавлених батьківського піклування, тис. грн</t>
  </si>
  <si>
    <t>Динаміка кількості дітей - сиріт та дітей, позбавлених батьківського піклування, охоплених заходами з оздоровлення та відпочинку, у % до базового року*</t>
  </si>
  <si>
    <r>
      <t xml:space="preserve">Департамент  молоді та спорту виконавчого органу Київської міської ради (Київської міської державної адміністрації),
Департамент освіти і науки виконавчого органу Київської міької ради (Київської міської державної адміністрації),
</t>
    </r>
    <r>
      <rPr>
        <sz val="10"/>
        <color theme="1"/>
        <rFont val="Times New Roman"/>
        <family val="1"/>
        <charset val="204"/>
      </rPr>
      <t>Служба у справах дітей та сім'ї виконавчого органу Київської міської ради (Київської міської державної адміністрації), районні в місті Києві державні адміністрації</t>
    </r>
    <r>
      <rPr>
        <sz val="10"/>
        <color rgb="FFFF0000"/>
        <rFont val="Times New Roman"/>
        <family val="1"/>
        <charset val="204"/>
      </rPr>
      <t xml:space="preserve">
 </t>
    </r>
    <r>
      <rPr>
        <sz val="10"/>
        <rFont val="Times New Roman"/>
        <family val="1"/>
        <charset val="204"/>
      </rPr>
      <t xml:space="preserve">Київський міський центр з фізичної культури і спорту інвалідів "Інваспорт"
Київський міський центр соціальних служб, Київський міський центр сім'ї "Родинний дім"
</t>
    </r>
  </si>
  <si>
    <t>2025
ДМС - 327 026,7
Служба - 5 648,6</t>
  </si>
  <si>
    <t>2025
ДМС - 11543
Служба - 200</t>
  </si>
  <si>
    <t>Кількість електронних реєстрів, які удосконалені та супроводжуються, од.</t>
  </si>
  <si>
    <t>Середня вартість удосконалення та супроводження одного електронного реєстру, тис. грн.</t>
  </si>
  <si>
    <t>Рівень виконаних робіт, у % до запланованого</t>
  </si>
  <si>
    <t>Рівень оновлення матеріально-технічної бази оздоровчих закладів, у % до запланованого</t>
  </si>
  <si>
    <t>Рівень виконання робіт з капітального ремонту оздоровчих закладів, у % до запланованого</t>
  </si>
  <si>
    <t>Всього за програмою 1:</t>
  </si>
  <si>
    <t>Всього за програмою 2:</t>
  </si>
  <si>
    <t>Всього за програмою 3:</t>
  </si>
  <si>
    <t xml:space="preserve"> Розділ 6. Вирішення житлових питань молодих осіб та молодих сімей.</t>
  </si>
  <si>
    <t>Підвищення соціальної захищеності мешканців (молоді) міста Києва</t>
  </si>
  <si>
    <t>6.1. Створення сприятливих умов для вирішення житлових питань молодих осіб та молодий сімей</t>
  </si>
  <si>
    <t xml:space="preserve">6.1.1. Запровадження фінансово-кредитних механізмів  забезпечення економічної доступності житла для молодих осіб та молодих сімей </t>
  </si>
  <si>
    <t>2025 - 2027 роки</t>
  </si>
  <si>
    <t xml:space="preserve">Бюджет міста Києва, кошти населення та кошти іпотечних житлових кредитів  </t>
  </si>
  <si>
    <t>Загальна площа житла, яку планується профінансувати, кв.м.</t>
  </si>
  <si>
    <t>Кількість квартир, які планується профінансувати, од</t>
  </si>
  <si>
    <t>Середній розмір однієї квартири, яку планується профінансувати, кв.м.</t>
  </si>
  <si>
    <t>Усього за розділом 6:</t>
  </si>
  <si>
    <t>Департамент  молоді та спорту виконавчого органу Київської міської ради (Київської міської державної адміністрації), Комунальна установа виконавчого органу Київської міської ради (Київської міської державної адміністрації) "Київський молодіжний центр",  уповноважені банки</t>
  </si>
  <si>
    <t>Обсяг видатків на заходи з оздоровлення та відпочинку дітей, тис. грн</t>
  </si>
  <si>
    <t>Середні витрати на оздоровлення та відпочинок однієї дитини, тис. грн</t>
  </si>
  <si>
    <t>Динаміка кількості дітей, охоплених заходами з оздоровлення та відпочинку, порівняно з минулим роком, %</t>
  </si>
  <si>
    <t>з них дівчата, %</t>
  </si>
  <si>
    <t xml:space="preserve">Департамент  молоді та спорту виконавчого органу Київської міської ради (Київської міської державної адміністрації), Об'єднання первинних профспілкових організацій Київської міської державної адмністрації, Об'єднання профспілок, організацій профспілок у м. Києві «Київська міська рада профспілок», Київська міська організація профспілок працівників освіти і науки України  </t>
  </si>
  <si>
    <t>Департамент соціальної та ветеранської політики виконавчого органу Київської міської ради (Київської міської державної адміністрації)</t>
  </si>
  <si>
    <t>Обсяг видатків на заходи з оздоровлення та відпочинку дітей,які є клієнтами мережі центрів соціальних служб міста Києва, тис. грн</t>
  </si>
  <si>
    <t>Динаміка кількості дітей,які є клієнтами мережі центрів соціальних служб міста Києва, охоплених заходами з оздоровлення та відпочинку, у % до базового року*</t>
  </si>
  <si>
    <t xml:space="preserve">1.1.1.     Формування позитивного ставлення громадян  до молодіжної політики  шляхом поліпшення інформаційного середовища,  реалізації проєктів та проведення  заходів з питань молодіжної політики, відповідно до Календарного плану реалізації проектів та проведення  заходів з питань молоді. </t>
  </si>
  <si>
    <r>
      <t xml:space="preserve">1.1.3. </t>
    </r>
    <r>
      <rPr>
        <sz val="10"/>
        <color indexed="8"/>
        <rFont val="Times New Roman"/>
        <family val="1"/>
        <charset val="204"/>
      </rPr>
      <t>Набуття молодими людьми знань, навичок та інших компетентностей поза системою освіти, реалізація проєктів та проведення заходів з питань розвитку неформальної освіти,</t>
    </r>
    <r>
      <rPr>
        <sz val="10"/>
        <rFont val="Times New Roman"/>
        <family val="1"/>
        <charset val="204"/>
      </rPr>
      <t xml:space="preserve"> зокрема вуличних культур, профілактики правопорушень в молодіжному середовищі, тощо,  відповідно до Календарного плану реалізації проєктів та проведення  заходів з питань молоді</t>
    </r>
  </si>
  <si>
    <t xml:space="preserve">1.1.4. Формування позитивного ставлення молоді до фізичної культури і спорту, шляхом  реалізації проєктів та проведення заходів, спрямованих на популяризацію та утвердження здорового й безпечного способу життя і культури здоров'я серед молоді, відповідно до Календарного плану реалізації проектів та проведення  заходів з питань молоді. </t>
  </si>
  <si>
    <t>1.2.1. Забезпечення партнерської взаємодії державного та громадського секторів у розвитку молодіжної політики шляхом проведення Міського конкурсу з визначення  проєктів розроблених молодіжними та дитячими організаціями, для реалізації яких надається фінансова підтримка, відповідно до порядку, затвердженого рішенням Київської міської ради</t>
  </si>
  <si>
    <t xml:space="preserve">3.1.1.Забезпечення діяльності Комунальної установи виконавчого органу Київської міської ради (Київської міської державної адміністрації) "Київський молодіжний центр". Реалізація проєктів, проведення заходів з питань молодіжної політики, зокрема спрямованих на профорієнтацію підлітків та самозайнятість молоді, розвитку волонтерської діяльності відповідно до Календарного плану реалізації проектів та проведення  заходів з питань молоді </t>
  </si>
  <si>
    <t>4.1.1. Створення умов для розвитку національно-патріотичного виховання, військово-патріотичного виховання, громадянської освіти дітей та молоді та волонтерської діяльності, спрямованих на поліпшення престижу української мови, культури, історичної пам'яті, національної ідентичності, підвищення рівня готовності молоді до територіальної оборони, тощо, відповідно до Календарного плану реалізації проектів та проведення  заходів з питань молоді</t>
  </si>
  <si>
    <t xml:space="preserve">1.1.1.Організаційна та фінансова підтримка розвитку спорту вищих досягнень, відповідно до Календарного плану спортивних змагань, масових заходів та навчально-тренувальних зборів міста Києва з олімпійських та неолімпійських видів спорту:                 
   проведення чемпіонатів та навчально-тренувальних зборів міста Києва;                             участь членів збірних команд міста Києва та їх тренерів в: чемпіонатах, Кубках України та інших Всеукраїнських змаганнях.                                                     
</t>
  </si>
  <si>
    <r>
      <t>1.1.3. Сприяння функціонуванню  дитячо-юнацьких спортивних шкіл комунальної власності територіальної громади м. Києва: відрядження вихованців дитячо-юнацьких спортивних шкіл та їх тренерів для участі в чемпіонатах України та Кубках України,</t>
    </r>
    <r>
      <rPr>
        <sz val="10"/>
        <color rgb="FFFF0000"/>
        <rFont val="Times New Roman"/>
        <family val="1"/>
        <charset val="204"/>
      </rPr>
      <t xml:space="preserve">  </t>
    </r>
    <r>
      <rPr>
        <sz val="10"/>
        <rFont val="Times New Roman"/>
        <family val="1"/>
        <charset val="204"/>
      </rPr>
      <t xml:space="preserve">відповідно до зведеного  Календарного плану спортивних змагань, масових заходів та навчально-тренувальних зборів, погодженого Департаментом молоді та спорту; проведення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забезпечення проходження диспансерного огляду вихованців дитячо-юнацьких спортивних шкіл м. Києва, які є  учасниками міських та Всеукраїнських змагань (крім груп початкової підготовки); вжиття заходів щодо збільшення власних надходжень дитячо-юнацьких спортивних шкіл комунальної власності територіальної громади м. Києва.
</t>
    </r>
  </si>
  <si>
    <t xml:space="preserve">1.1.5. Сприяння функціонуванню  шкіл вищої спортивної майстерності (далі - ШВСМ) з пріоритетних видів спорту, зокрема відрядження спортсменів та тренерів ШВСМ для участі в навчально-тренувальних зборах, чемпіонатах України, Кубках України, інших Всеукраїнських  та  міжнародних спортивних заходах, відповідно до календарних планів  спортивних змагань та навчально-тренувальних зборів ШВСМ; вжиття заходів щодо збільшення власних надходжень ШВСМ.
</t>
  </si>
  <si>
    <t xml:space="preserve">1.1.6. Сприяння функціонуванню Київського міського центру з фізичної культури і спорту інвалідів «Інваспорт». Залучення людей з інвалідністю до фізкультурно- оздоровчої діяльності та фізкультурно-спортивної реабілітації та участі збірних команд міста в чемпіонатах Києва та України, навчально-тренувальних зборах, Кубках України, інших Всеукраїнських змаганнях з різних видів спорту серед спортсменів з обмеженими можливостями відповідно до Календарного плану спортивних заходів з видів спорту осіб з інвалідністю та фізкультурно-спортивної реабілітації.
</t>
  </si>
  <si>
    <t xml:space="preserve">1.1.8. Заохочення кращих спортсменів міста  Києва та їх тренерів шляхом виплат винагород спортсменам міста Києва та їх тренерам-викладачам, які посіли 1 - 6 місця на Олімпійських, Паралімпійських та Дефлімпійських іграх, чемпіонам, призерам спортивних змагань міжнародного, Всеукраїнського, міського рівня та військовослужбовцям і ветеранам війни та їх тренерам з міста Києва за результати участі у міжнародних заходах, змаганнях, чемпіонатах тощо та виплат стипендій голови Київської міської державної адміністрації та Київського міського голови видатним спортсменам міста Києва, видатним діячам фізичної культури і спорту міста Києва, виплата винагород відповідно до окремих розпоряджень виконавчого органу Київської міської ради  (Київської міської державної адміністрації), Київського міського голови та інше. Поліпшення житлових умов для провідних спортсменів - киян та їх тренерів, переможців та призерів Олімпійських, Паралімпійських і Дефлімпійських ігор, Європейських ігор, чемпіонатів світу, міжнародних змаганнях
</t>
  </si>
  <si>
    <t xml:space="preserve">2.1.1. Формування позитивного ставлення громадян до фізичної культури та спорту шляхом проведення фізкультурно-оздоровчих заходів, спортивних змагань, масових заходів, спартакіад,  спортивних шкільних ліг міста Києва, заходів з популяризації та підвищення престижу військової служби, військово-спортивних змагань, урочистостей, тощо  відповідно до Календарного плану спортивних змагань, масових заходів та навчально-тренувальних зборів міста Києва. 
</t>
  </si>
  <si>
    <t xml:space="preserve">1.1.1. Забезпечення оздоровлення та відпочинку, в першу чергу дітей, які потребують особливої соціальної уваги та підтримки,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адміністрації)
   </t>
  </si>
  <si>
    <t xml:space="preserve">1.1.4.  Забезпечення оздоровлення дітей-сиріт та дітей, позбавлених батьківського піклування, вихованців закладів освіти, які перебувають на повному державному утриманні, під час літнього канікулярного періоду терміном до 90 днів, відповідно до порядку організації оздоровлення та відпочинку дітей міста Києва, затвердженого наказом Служба у справах дітей та сім'ї виконавчого органу Київської міської ради (Київської міської державної адміністрації)  за погодженням Департаменту молоді та спорту виконавчого органу Київської міської ради (Київської міської державної адміністрації)
</t>
  </si>
  <si>
    <r>
      <t xml:space="preserve">3.1.3.Створення сучасних багатофункціональних навчально-тренувальних, спортивних та оздоровчих комплексів шляхом реконструкції спортивних споруд та  будівництво спортивних зон </t>
    </r>
    <r>
      <rPr>
        <strike/>
        <sz val="10"/>
        <rFont val="Times New Roman"/>
        <family val="1"/>
        <charset val="204"/>
      </rPr>
      <t>в місцях масового відпочинку киян</t>
    </r>
    <r>
      <rPr>
        <sz val="10"/>
        <rFont val="Times New Roman"/>
        <family val="1"/>
        <charset val="204"/>
      </rPr>
      <t xml:space="preserve"> (в т.ч. парки, сквери, пляжі та ін.), з дотриманням вимог щодо їх доступності та фізичної безбар'єрності
</t>
    </r>
  </si>
  <si>
    <t xml:space="preserve">1.1.5. Забезпечення оздоровлення та відпочинку дітей, які є клієнтами мережі центрів соціальних служб міста Києва, відповідно до порядку організації оздоровлення та відпочинку дітей міста Києва, затвердженого наказом Департаменту соціальної та ветеранської політики виконавчого органу Київської міської ради (Київської міської державної адміністрації)  за погодженням Департаменту молоді та спорту виконавчого органу Київської міської ради (Київської міської державної адміністрації)
</t>
  </si>
  <si>
    <t xml:space="preserve">1.1.2. Забезпечення оздоровлення та відпочинку дітей з інвалідністю, дітей, які потребують особливих умов для оздоровлення, які є членами збірної команди міста Києва, спортсменами Київського центру з фізичної культури і спорту інвалідів "Інваспорт",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адміністрації)
</t>
  </si>
  <si>
    <t xml:space="preserve">1.1.3.  Забезпечення оздоровлення та відпочинку, в першу чергу дітей,  які потребують особливої  соціальної уваги та перебувають в складних життєвих обставинах, відповідно до порядку організації оздоровлення та відпочинку дітей міста Києва, затвердженого наказом Служби у справах дітей та сім'ї  за погодженням Департаменту молоді та спорту виконавчого органу Київської міської ради (Київської міської державної адміністрації)
</t>
  </si>
  <si>
    <t>Департамент  молоді та спорту виконавчого органу Київської міської ради (Київської міської державної адміністрації), молодіжні та дитячі громадські організації (на конкурсних засадах)</t>
  </si>
  <si>
    <t xml:space="preserve">1.1.9. Підтримка громадських організацій фізкультурно-спортивної спрямованості          міста Києва (відповідно до Порядку надання фінансової підтримки з бюджету міста Києва громадським організаціям фізкультурно-спортивної спрямованості міста Києва на конкурсних засадах, затвердженого рішенням Київської міської ради ) та здійснення компенсації за послуги у сфері фізичної культури і спорту, які надаються спортивними клубами міста Києва відповідно до Порядку здійснення компесації за послуги у сфері фізичної культури і спорту, які надаються спортивними клубами міста Києва
</t>
  </si>
  <si>
    <t>Таблиця 9</t>
  </si>
  <si>
    <t>Середня вартість 1 кв.м загальної площі, тис. грн</t>
  </si>
  <si>
    <t>Кількість громадських організацій, які отримали фінансову підтримку од.</t>
  </si>
  <si>
    <t>Середній розмір фінансової підтримки однєї громадської організації, тис. грн.</t>
  </si>
  <si>
    <t>Кількість відвідувачів та спортсменів, осіб
з них
жінки
чоловіки</t>
  </si>
  <si>
    <t>Рівень виконання заходу у % до запланованого</t>
  </si>
  <si>
    <t>1.1.2.Участь у проведенні офіційних міжнародних змагань, чемпіонатів Європи та світу, які передбачено Єдиним календарним планом фізкультурно-оздоровчих та спортивних заходів України та внесені до Календарного плану спортивних змагань, масових заходів та навчально-тренувальних зборів міста Києва.</t>
  </si>
  <si>
    <t>жінки</t>
  </si>
  <si>
    <t>чоловіки</t>
  </si>
  <si>
    <t>хлопці</t>
  </si>
  <si>
    <t>дівчата</t>
  </si>
  <si>
    <t>Обсяг витрат на проведення спортивних заходів та змагань міжнародного рівня,  тис. грн</t>
  </si>
  <si>
    <t>Динаміка кількісті спортсменів шкіл вищої спортивної майстерності, у % до базоворго року *</t>
  </si>
  <si>
    <t>Кількість учасників спортивних заходів та змагань міжнародного рівня, осіб, з них:</t>
  </si>
  <si>
    <t>Середньорічна кількість вихованців комунальних дитячо-юнацьких спортивних шкіл, осіб, з них:</t>
  </si>
  <si>
    <t>Середньорічна кількість вихованців дитячо-юнацьких спортивних шкіл приватної форми власності, яким надається фінансова підтримка з бюджету, осіб, з них:</t>
  </si>
  <si>
    <t>Середньорічна кількість спортсменів шкіл вищої спортивної майстерності, осіб, з них:</t>
  </si>
  <si>
    <t>Кількість учасників змагань та заходів зі спорту для осіб з інвалідністю, осіб, з них:</t>
  </si>
  <si>
    <t>Кількість спортсменів-інструкторів штатної спортивної команди міста Києва, осіб, з них:</t>
  </si>
  <si>
    <t>Кількість стипендіатів і призерів, осіб, з них:</t>
  </si>
  <si>
    <t>Кількість відвідувачів комунальних спортивних споруд, осіб. з них:</t>
  </si>
  <si>
    <t xml:space="preserve">Кількість відвідувачів центрів "Спорт для всіх", осіб, з них: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</si>
</sst>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
    <numFmt numFmtId="167" formatCode="#,##0.00_ ;[Red]\-#,##0.00\ "/>
  </numFmts>
  <fonts count="32" x14ac:knownFonts="1">
    <font>
      <sz val="11"/>
      <color theme="1"/>
      <name val="Calibri"/>
      <family val="2"/>
      <scheme val="minor"/>
    </font>
    <font>
      <sz val="10"/>
      <name val="Times New Roman"/>
      <family val="1"/>
      <charset val="204"/>
    </font>
    <font>
      <sz val="12"/>
      <name val="Arial"/>
      <family val="2"/>
      <charset val="204"/>
    </font>
    <font>
      <b/>
      <sz val="10"/>
      <name val="Times New Roman"/>
      <family val="1"/>
      <charset val="204"/>
    </font>
    <font>
      <sz val="10"/>
      <color indexed="8"/>
      <name val="Times New Roman"/>
      <family val="1"/>
      <charset val="204"/>
    </font>
    <font>
      <sz val="10"/>
      <name val="Arial"/>
      <family val="2"/>
      <charset val="204"/>
    </font>
    <font>
      <sz val="10"/>
      <color indexed="10"/>
      <name val="Times New Roman"/>
      <family val="1"/>
      <charset val="204"/>
    </font>
    <font>
      <b/>
      <sz val="10"/>
      <color indexed="8"/>
      <name val="Times New Roman"/>
      <family val="1"/>
      <charset val="204"/>
    </font>
    <font>
      <sz val="10"/>
      <color indexed="10"/>
      <name val="Arial"/>
      <family val="2"/>
      <charset val="204"/>
    </font>
    <font>
      <sz val="11"/>
      <color indexed="8"/>
      <name val="Calibri"/>
      <family val="2"/>
      <charset val="204"/>
    </font>
    <font>
      <b/>
      <sz val="9.5"/>
      <name val="Times New Roman"/>
      <family val="1"/>
      <charset val="204"/>
    </font>
    <font>
      <b/>
      <sz val="12"/>
      <name val="Times New Roman"/>
      <family val="1"/>
      <charset val="204"/>
    </font>
    <font>
      <sz val="9"/>
      <color indexed="8"/>
      <name val="Calibri"/>
      <family val="2"/>
      <charset val="204"/>
    </font>
    <font>
      <sz val="10"/>
      <color indexed="60"/>
      <name val="Times New Roman"/>
      <family val="1"/>
      <charset val="204"/>
    </font>
    <font>
      <sz val="10"/>
      <color indexed="17"/>
      <name val="Times New Roman"/>
      <family val="1"/>
      <charset val="204"/>
    </font>
    <font>
      <sz val="9"/>
      <name val="Calibri"/>
      <family val="2"/>
      <charset val="204"/>
    </font>
    <font>
      <sz val="9"/>
      <name val="Times New Roman"/>
      <family val="1"/>
      <charset val="204"/>
    </font>
    <font>
      <sz val="10"/>
      <name val="Calibri"/>
      <family val="2"/>
      <charset val="204"/>
    </font>
    <font>
      <strike/>
      <sz val="10"/>
      <name val="Times New Roman"/>
      <family val="1"/>
      <charset val="204"/>
    </font>
    <font>
      <sz val="9.5"/>
      <name val="Times New Roman"/>
      <family val="1"/>
      <charset val="204"/>
    </font>
    <font>
      <sz val="12"/>
      <name val="Times New Roman"/>
      <family val="1"/>
      <charset val="204"/>
    </font>
    <font>
      <sz val="12"/>
      <color theme="1"/>
      <name val="Times New Roman"/>
      <family val="1"/>
      <charset val="204"/>
    </font>
    <font>
      <sz val="10"/>
      <color rgb="FFFF0000"/>
      <name val="Times New Roman"/>
      <family val="1"/>
      <charset val="204"/>
    </font>
    <font>
      <sz val="16"/>
      <name val="Times New Roman"/>
      <family val="1"/>
      <charset val="204"/>
    </font>
    <font>
      <b/>
      <sz val="16"/>
      <name val="Times New Roman"/>
      <family val="1"/>
      <charset val="204"/>
    </font>
    <font>
      <sz val="16"/>
      <color theme="1"/>
      <name val="Times New Roman"/>
      <family val="1"/>
      <charset val="204"/>
    </font>
    <font>
      <sz val="10"/>
      <color indexed="8"/>
      <name val="Calibri"/>
      <family val="2"/>
      <charset val="204"/>
    </font>
    <font>
      <sz val="9"/>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4"/>
      <color indexed="8"/>
      <name val="Calibri"/>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9" fillId="0" borderId="0"/>
  </cellStyleXfs>
  <cellXfs count="644">
    <xf numFmtId="0" fontId="0" fillId="0" borderId="0" xfId="0"/>
    <xf numFmtId="0" fontId="1" fillId="2" borderId="1" xfId="0" applyFont="1" applyFill="1" applyBorder="1" applyAlignment="1">
      <alignment horizontal="right" vertical="center" wrapText="1"/>
    </xf>
    <xf numFmtId="4" fontId="1" fillId="2" borderId="2" xfId="0" applyNumberFormat="1" applyFont="1" applyFill="1" applyBorder="1" applyAlignment="1">
      <alignment horizontal="center" vertical="center" wrapText="1"/>
    </xf>
    <xf numFmtId="0" fontId="1" fillId="2" borderId="6" xfId="0" applyFont="1" applyFill="1" applyBorder="1" applyAlignment="1">
      <alignment horizontal="right" vertical="center"/>
    </xf>
    <xf numFmtId="4" fontId="1" fillId="2" borderId="7" xfId="0" applyNumberFormat="1" applyFont="1" applyFill="1" applyBorder="1" applyAlignment="1">
      <alignment horizontal="center" vertical="center" wrapText="1"/>
    </xf>
    <xf numFmtId="164" fontId="1" fillId="2" borderId="5" xfId="0" applyNumberFormat="1" applyFont="1" applyFill="1" applyBorder="1" applyAlignment="1">
      <alignment horizontal="justify" vertical="center" wrapText="1"/>
    </xf>
    <xf numFmtId="4" fontId="1" fillId="2" borderId="9" xfId="1" applyNumberFormat="1" applyFont="1" applyFill="1" applyBorder="1" applyAlignment="1">
      <alignment horizontal="center" vertical="center" wrapText="1"/>
    </xf>
    <xf numFmtId="0" fontId="1" fillId="2" borderId="6" xfId="1" applyFont="1" applyFill="1" applyBorder="1" applyAlignment="1">
      <alignment vertical="top" wrapText="1"/>
    </xf>
    <xf numFmtId="0" fontId="1" fillId="2" borderId="5" xfId="1" applyFont="1" applyFill="1" applyBorder="1" applyAlignment="1">
      <alignment horizontal="justify" vertical="center" wrapText="1"/>
    </xf>
    <xf numFmtId="0" fontId="1" fillId="2" borderId="12" xfId="1" applyFont="1" applyFill="1" applyBorder="1" applyAlignment="1">
      <alignment vertical="top" wrapText="1"/>
    </xf>
    <xf numFmtId="0" fontId="1" fillId="2" borderId="11" xfId="1" applyFont="1" applyFill="1" applyBorder="1" applyAlignment="1">
      <alignment vertical="top" wrapText="1"/>
    </xf>
    <xf numFmtId="0" fontId="1" fillId="2" borderId="7" xfId="1" applyFont="1" applyFill="1" applyBorder="1" applyAlignment="1">
      <alignment vertical="top" wrapText="1"/>
    </xf>
    <xf numFmtId="0" fontId="1" fillId="2" borderId="11" xfId="1" applyFont="1" applyFill="1" applyBorder="1" applyAlignment="1">
      <alignment horizontal="justify" vertical="center" wrapText="1"/>
    </xf>
    <xf numFmtId="4" fontId="1" fillId="2" borderId="7" xfId="1" applyNumberFormat="1" applyFont="1" applyFill="1" applyBorder="1" applyAlignment="1">
      <alignment horizontal="center" vertical="center" wrapText="1"/>
    </xf>
    <xf numFmtId="164" fontId="1" fillId="2" borderId="2" xfId="0" applyNumberFormat="1" applyFont="1" applyFill="1" applyBorder="1" applyAlignment="1">
      <alignment horizontal="justify" vertical="center" wrapText="1"/>
    </xf>
    <xf numFmtId="165" fontId="1" fillId="2" borderId="9" xfId="0" applyNumberFormat="1" applyFont="1" applyFill="1" applyBorder="1" applyAlignment="1">
      <alignment horizontal="center" vertical="center" wrapText="1"/>
    </xf>
    <xf numFmtId="165" fontId="1" fillId="2" borderId="3" xfId="1" applyNumberFormat="1" applyFont="1" applyFill="1" applyBorder="1" applyAlignment="1">
      <alignment horizontal="center" vertical="center" wrapText="1"/>
    </xf>
    <xf numFmtId="165" fontId="1" fillId="2" borderId="5" xfId="1" applyNumberFormat="1" applyFont="1" applyFill="1" applyBorder="1" applyAlignment="1">
      <alignment horizontal="center" vertical="center" wrapText="1"/>
    </xf>
    <xf numFmtId="167" fontId="1" fillId="2" borderId="4" xfId="1" applyNumberFormat="1" applyFont="1" applyFill="1" applyBorder="1" applyAlignment="1">
      <alignment horizontal="center" vertical="top" wrapText="1"/>
    </xf>
    <xf numFmtId="0" fontId="1" fillId="2" borderId="5" xfId="1" applyFont="1" applyFill="1" applyBorder="1" applyAlignment="1">
      <alignment horizontal="center" vertical="top" wrapText="1"/>
    </xf>
    <xf numFmtId="4" fontId="1" fillId="2" borderId="8" xfId="1" applyNumberFormat="1" applyFont="1" applyFill="1" applyBorder="1" applyAlignment="1">
      <alignment horizontal="center" vertical="center" wrapText="1"/>
    </xf>
    <xf numFmtId="0" fontId="1" fillId="2" borderId="14" xfId="0" applyFont="1" applyFill="1" applyBorder="1" applyAlignment="1">
      <alignment horizontal="right" vertical="center" wrapText="1"/>
    </xf>
    <xf numFmtId="164" fontId="1" fillId="2" borderId="5" xfId="0" applyNumberFormat="1" applyFont="1" applyFill="1" applyBorder="1" applyAlignment="1">
      <alignment vertical="center" wrapText="1"/>
    </xf>
    <xf numFmtId="4" fontId="1" fillId="2" borderId="3" xfId="1" applyNumberFormat="1" applyFont="1" applyFill="1" applyBorder="1" applyAlignment="1">
      <alignment horizontal="center" vertical="center" wrapText="1"/>
    </xf>
    <xf numFmtId="164" fontId="1" fillId="2" borderId="11" xfId="0" applyNumberFormat="1" applyFont="1" applyFill="1" applyBorder="1" applyAlignment="1">
      <alignment vertical="center" wrapText="1"/>
    </xf>
    <xf numFmtId="3" fontId="1" fillId="2" borderId="10" xfId="1" applyNumberFormat="1" applyFont="1" applyFill="1" applyBorder="1" applyAlignment="1">
      <alignment horizontal="center" vertical="center" wrapText="1"/>
    </xf>
    <xf numFmtId="0" fontId="1" fillId="2" borderId="7" xfId="0" applyFont="1" applyFill="1" applyBorder="1" applyAlignment="1">
      <alignment horizontal="center" vertical="top" wrapText="1"/>
    </xf>
    <xf numFmtId="164" fontId="1" fillId="2" borderId="5" xfId="0" applyNumberFormat="1" applyFont="1" applyFill="1" applyBorder="1" applyAlignment="1">
      <alignment horizontal="justify" vertical="top" wrapText="1"/>
    </xf>
    <xf numFmtId="165" fontId="1" fillId="2" borderId="3" xfId="0" applyNumberFormat="1"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164" fontId="3" fillId="2" borderId="3" xfId="0" applyNumberFormat="1" applyFont="1" applyFill="1" applyBorder="1" applyAlignment="1">
      <alignment vertical="center" wrapText="1"/>
    </xf>
    <xf numFmtId="164" fontId="1" fillId="2" borderId="3" xfId="0" applyNumberFormat="1" applyFont="1" applyFill="1" applyBorder="1" applyAlignment="1">
      <alignment horizontal="justify" vertical="center" wrapText="1"/>
    </xf>
    <xf numFmtId="164" fontId="3" fillId="2" borderId="3" xfId="0" applyNumberFormat="1" applyFont="1" applyFill="1" applyBorder="1" applyAlignment="1">
      <alignment horizontal="justify" vertical="center" wrapText="1"/>
    </xf>
    <xf numFmtId="0" fontId="1" fillId="2" borderId="12" xfId="1" applyFont="1" applyFill="1" applyBorder="1" applyAlignment="1">
      <alignment horizontal="center" vertical="top" wrapText="1"/>
    </xf>
    <xf numFmtId="164" fontId="1" fillId="2" borderId="8" xfId="0" applyNumberFormat="1" applyFont="1" applyFill="1" applyBorder="1" applyAlignment="1">
      <alignment horizontal="justify" vertical="center" wrapText="1"/>
    </xf>
    <xf numFmtId="4" fontId="1" fillId="2" borderId="4" xfId="1" applyNumberFormat="1" applyFont="1" applyFill="1" applyBorder="1" applyAlignment="1">
      <alignment horizontal="center" vertical="center" wrapText="1"/>
    </xf>
    <xf numFmtId="167" fontId="1" fillId="2" borderId="8" xfId="1" applyNumberFormat="1" applyFont="1" applyFill="1" applyBorder="1" applyAlignment="1">
      <alignment horizontal="justify" vertical="center" wrapText="1"/>
    </xf>
    <xf numFmtId="4" fontId="1" fillId="2" borderId="11" xfId="1" applyNumberFormat="1" applyFont="1" applyFill="1" applyBorder="1" applyAlignment="1">
      <alignment horizontal="center" vertical="center" wrapText="1"/>
    </xf>
    <xf numFmtId="0" fontId="1" fillId="2" borderId="2" xfId="1" applyFont="1" applyFill="1" applyBorder="1" applyAlignment="1">
      <alignment horizontal="justify" vertical="center" wrapText="1"/>
    </xf>
    <xf numFmtId="3" fontId="1" fillId="2" borderId="7" xfId="1" applyNumberFormat="1" applyFont="1" applyFill="1" applyBorder="1" applyAlignment="1">
      <alignment horizontal="center" vertical="center" wrapText="1"/>
    </xf>
    <xf numFmtId="3" fontId="1" fillId="2" borderId="8" xfId="1" applyNumberFormat="1" applyFont="1" applyFill="1" applyBorder="1" applyAlignment="1">
      <alignment horizontal="center" vertical="center" wrapText="1"/>
    </xf>
    <xf numFmtId="164" fontId="3" fillId="2" borderId="5" xfId="0" applyNumberFormat="1" applyFont="1" applyFill="1" applyBorder="1" applyAlignment="1">
      <alignment horizontal="justify" vertical="center" wrapText="1"/>
    </xf>
    <xf numFmtId="0" fontId="15" fillId="2" borderId="6" xfId="1" applyFont="1" applyFill="1" applyBorder="1" applyAlignment="1">
      <alignment vertical="top"/>
    </xf>
    <xf numFmtId="0" fontId="15" fillId="2" borderId="7" xfId="1" applyFont="1" applyFill="1" applyBorder="1" applyAlignment="1">
      <alignment vertical="top"/>
    </xf>
    <xf numFmtId="164" fontId="1" fillId="2" borderId="11" xfId="0" applyNumberFormat="1" applyFont="1" applyFill="1" applyBorder="1" applyAlignment="1">
      <alignment horizontal="justify" vertical="center" wrapText="1"/>
    </xf>
    <xf numFmtId="0" fontId="1" fillId="2" borderId="6" xfId="0" applyFont="1" applyFill="1" applyBorder="1" applyAlignment="1">
      <alignment horizontal="right" vertical="center" wrapText="1"/>
    </xf>
    <xf numFmtId="0" fontId="1" fillId="2" borderId="7" xfId="1" applyFont="1" applyFill="1" applyBorder="1" applyAlignment="1">
      <alignment vertical="top"/>
    </xf>
    <xf numFmtId="3" fontId="1" fillId="2" borderId="3" xfId="1" applyNumberFormat="1" applyFont="1" applyFill="1" applyBorder="1" applyAlignment="1">
      <alignment horizontal="center" vertical="center" wrapText="1"/>
    </xf>
    <xf numFmtId="164" fontId="3" fillId="2" borderId="2" xfId="0" applyNumberFormat="1" applyFont="1" applyFill="1" applyBorder="1" applyAlignment="1">
      <alignment horizontal="justify" vertical="center" wrapText="1"/>
    </xf>
    <xf numFmtId="165" fontId="1" fillId="2" borderId="2" xfId="1" applyNumberFormat="1" applyFont="1" applyFill="1" applyBorder="1" applyAlignment="1">
      <alignment horizontal="center" vertical="center" wrapText="1"/>
    </xf>
    <xf numFmtId="0" fontId="15" fillId="2" borderId="12" xfId="1" applyFont="1" applyFill="1" applyBorder="1" applyAlignment="1">
      <alignment vertical="top"/>
    </xf>
    <xf numFmtId="165" fontId="1" fillId="2" borderId="5" xfId="0" applyNumberFormat="1" applyFont="1" applyFill="1" applyBorder="1" applyAlignment="1">
      <alignment horizontal="center" vertical="center" wrapText="1"/>
    </xf>
    <xf numFmtId="164" fontId="3" fillId="2" borderId="5" xfId="0" applyNumberFormat="1" applyFont="1" applyFill="1" applyBorder="1" applyAlignment="1">
      <alignment vertical="center" wrapText="1"/>
    </xf>
    <xf numFmtId="164" fontId="1" fillId="2" borderId="4" xfId="0" applyNumberFormat="1" applyFont="1" applyFill="1" applyBorder="1" applyAlignment="1">
      <alignment horizontal="center" vertical="center" wrapText="1"/>
    </xf>
    <xf numFmtId="165" fontId="1" fillId="2" borderId="7" xfId="0"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top" wrapText="1"/>
    </xf>
    <xf numFmtId="0" fontId="5" fillId="2" borderId="6" xfId="0" applyFont="1" applyFill="1" applyBorder="1"/>
    <xf numFmtId="4" fontId="1" fillId="2" borderId="5"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1" fillId="2" borderId="10" xfId="0" applyFont="1" applyFill="1" applyBorder="1" applyAlignment="1">
      <alignment horizontal="center" vertical="top" wrapText="1"/>
    </xf>
    <xf numFmtId="0" fontId="1" fillId="2" borderId="10" xfId="1" applyFont="1" applyFill="1" applyBorder="1" applyAlignment="1">
      <alignment vertical="top" wrapText="1"/>
    </xf>
    <xf numFmtId="0" fontId="1" fillId="2" borderId="8" xfId="1" applyFont="1" applyFill="1" applyBorder="1" applyAlignment="1">
      <alignment vertical="top" wrapText="1"/>
    </xf>
    <xf numFmtId="4" fontId="1" fillId="2" borderId="3" xfId="0" applyNumberFormat="1" applyFont="1" applyFill="1" applyBorder="1" applyAlignment="1">
      <alignment horizontal="center" vertical="center" wrapText="1"/>
    </xf>
    <xf numFmtId="4" fontId="1" fillId="2" borderId="10" xfId="0"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0" fontId="1" fillId="2" borderId="5" xfId="0" applyFont="1" applyFill="1" applyBorder="1" applyAlignment="1">
      <alignment vertical="top" wrapText="1"/>
    </xf>
    <xf numFmtId="0" fontId="1" fillId="2" borderId="7" xfId="0" applyFont="1" applyFill="1" applyBorder="1" applyAlignment="1">
      <alignment horizontal="justify" vertical="center" wrapText="1"/>
    </xf>
    <xf numFmtId="165" fontId="1" fillId="2" borderId="8" xfId="0" applyNumberFormat="1" applyFont="1" applyFill="1" applyBorder="1" applyAlignment="1">
      <alignment horizontal="center" vertical="center" wrapText="1"/>
    </xf>
    <xf numFmtId="0" fontId="1" fillId="2" borderId="0" xfId="0" applyFont="1" applyFill="1" applyAlignment="1">
      <alignment horizontal="justify" vertical="top"/>
    </xf>
    <xf numFmtId="164" fontId="3" fillId="2" borderId="4" xfId="0" applyNumberFormat="1" applyFont="1" applyFill="1" applyBorder="1" applyAlignment="1">
      <alignment horizontal="justify"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justify" vertical="top"/>
    </xf>
    <xf numFmtId="165" fontId="1" fillId="2" borderId="7" xfId="0" applyNumberFormat="1" applyFont="1" applyFill="1" applyBorder="1" applyAlignment="1">
      <alignment horizontal="justify" vertical="center" wrapText="1"/>
    </xf>
    <xf numFmtId="4" fontId="1" fillId="2" borderId="5" xfId="1" applyNumberFormat="1" applyFont="1" applyFill="1" applyBorder="1" applyAlignment="1">
      <alignment horizontal="center" vertical="center" wrapText="1"/>
    </xf>
    <xf numFmtId="167" fontId="1" fillId="2" borderId="11" xfId="1" applyNumberFormat="1" applyFont="1" applyFill="1" applyBorder="1" applyAlignment="1">
      <alignment horizontal="justify" vertical="center" wrapText="1"/>
    </xf>
    <xf numFmtId="0" fontId="5" fillId="2" borderId="0" xfId="0" applyFont="1" applyFill="1" applyAlignment="1">
      <alignment vertical="top" wrapText="1"/>
    </xf>
    <xf numFmtId="0" fontId="1" fillId="2" borderId="5" xfId="0" applyFont="1" applyFill="1" applyBorder="1" applyAlignment="1">
      <alignment vertical="center" wrapText="1"/>
    </xf>
    <xf numFmtId="0" fontId="5" fillId="2" borderId="13" xfId="0" applyFont="1" applyFill="1" applyBorder="1" applyAlignment="1">
      <alignment vertical="top" wrapText="1"/>
    </xf>
    <xf numFmtId="167" fontId="1" fillId="2" borderId="3" xfId="1"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164" fontId="1" fillId="2" borderId="7" xfId="0" applyNumberFormat="1" applyFont="1" applyFill="1" applyBorder="1" applyAlignment="1">
      <alignment horizontal="justify" vertical="center" wrapText="1"/>
    </xf>
    <xf numFmtId="0" fontId="1" fillId="2" borderId="0" xfId="1" applyFont="1" applyFill="1" applyAlignment="1">
      <alignment vertical="top" wrapText="1"/>
    </xf>
    <xf numFmtId="4" fontId="1" fillId="2" borderId="9" xfId="0" applyNumberFormat="1" applyFont="1" applyFill="1" applyBorder="1" applyAlignment="1">
      <alignment horizontal="center" vertical="center" wrapText="1"/>
    </xf>
    <xf numFmtId="4" fontId="1" fillId="2" borderId="8" xfId="0" applyNumberFormat="1"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164" fontId="1" fillId="2" borderId="11" xfId="0" applyNumberFormat="1" applyFont="1" applyFill="1" applyBorder="1" applyAlignment="1">
      <alignment horizontal="center" vertical="center" wrapText="1"/>
    </xf>
    <xf numFmtId="0" fontId="1" fillId="2" borderId="12" xfId="1" applyFont="1" applyFill="1" applyBorder="1" applyAlignment="1">
      <alignment horizontal="justify" vertical="top" wrapText="1"/>
    </xf>
    <xf numFmtId="0" fontId="0" fillId="2" borderId="0" xfId="0" applyFill="1"/>
    <xf numFmtId="0" fontId="5" fillId="2" borderId="0" xfId="0" applyFont="1" applyFill="1"/>
    <xf numFmtId="2" fontId="5" fillId="2" borderId="0" xfId="0" applyNumberFormat="1" applyFont="1" applyFill="1" applyAlignment="1">
      <alignment horizontal="center"/>
    </xf>
    <xf numFmtId="0" fontId="3" fillId="2" borderId="0" xfId="0" applyFont="1" applyFill="1" applyAlignment="1">
      <alignment horizontal="center" vertical="center" wrapText="1"/>
    </xf>
    <xf numFmtId="0" fontId="1" fillId="2" borderId="8" xfId="0" applyFont="1" applyFill="1" applyBorder="1" applyAlignment="1">
      <alignment vertical="top" wrapText="1"/>
    </xf>
    <xf numFmtId="0" fontId="1" fillId="2" borderId="10" xfId="0" applyFont="1" applyFill="1" applyBorder="1" applyAlignment="1">
      <alignment vertical="top" wrapText="1"/>
    </xf>
    <xf numFmtId="164" fontId="1" fillId="2" borderId="2" xfId="0" applyNumberFormat="1"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0" fontId="5" fillId="2" borderId="8" xfId="0" applyFont="1" applyFill="1" applyBorder="1" applyAlignment="1">
      <alignment vertical="top" wrapText="1"/>
    </xf>
    <xf numFmtId="0" fontId="5" fillId="2" borderId="10" xfId="0" applyFont="1" applyFill="1" applyBorder="1" applyAlignment="1">
      <alignment vertical="top" wrapText="1"/>
    </xf>
    <xf numFmtId="0" fontId="5" fillId="2" borderId="10" xfId="0" applyFont="1" applyFill="1" applyBorder="1" applyAlignment="1">
      <alignment horizontal="center" vertical="top" wrapText="1"/>
    </xf>
    <xf numFmtId="4" fontId="3" fillId="2" borderId="2" xfId="0" applyNumberFormat="1" applyFont="1" applyFill="1" applyBorder="1" applyAlignment="1">
      <alignment horizontal="center" vertical="center" wrapText="1"/>
    </xf>
    <xf numFmtId="0" fontId="3" fillId="2" borderId="6" xfId="0" applyFont="1" applyFill="1" applyBorder="1" applyAlignment="1">
      <alignment vertical="center"/>
    </xf>
    <xf numFmtId="0" fontId="3" fillId="2" borderId="0" xfId="0" applyFont="1" applyFill="1" applyAlignment="1">
      <alignment vertical="center"/>
    </xf>
    <xf numFmtId="4" fontId="3" fillId="2" borderId="7" xfId="0" applyNumberFormat="1" applyFont="1" applyFill="1" applyBorder="1" applyAlignment="1">
      <alignment horizontal="center" vertical="center"/>
    </xf>
    <xf numFmtId="165" fontId="3" fillId="2" borderId="0" xfId="0" applyNumberFormat="1" applyFont="1" applyFill="1" applyAlignment="1">
      <alignment horizontal="center" vertical="center" wrapText="1"/>
    </xf>
    <xf numFmtId="0" fontId="3" fillId="2" borderId="7" xfId="0" applyFont="1" applyFill="1" applyBorder="1" applyAlignment="1">
      <alignment horizontal="center" vertical="center"/>
    </xf>
    <xf numFmtId="4" fontId="3" fillId="2" borderId="7" xfId="0" applyNumberFormat="1" applyFont="1" applyFill="1" applyBorder="1" applyAlignment="1">
      <alignment horizontal="center" vertical="center" wrapText="1"/>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right" vertical="center"/>
    </xf>
    <xf numFmtId="0" fontId="1" fillId="2" borderId="13" xfId="0" applyFont="1" applyFill="1" applyBorder="1" applyAlignment="1">
      <alignment horizontal="center" vertical="center" wrapText="1"/>
    </xf>
    <xf numFmtId="165" fontId="3" fillId="2" borderId="13" xfId="0" applyNumberFormat="1" applyFont="1" applyFill="1" applyBorder="1" applyAlignment="1">
      <alignment horizontal="center" vertical="center" wrapText="1"/>
    </xf>
    <xf numFmtId="0" fontId="3" fillId="2" borderId="11" xfId="0" applyFont="1" applyFill="1" applyBorder="1" applyAlignment="1">
      <alignment horizontal="center" vertical="center"/>
    </xf>
    <xf numFmtId="0" fontId="1" fillId="2" borderId="7" xfId="0" applyFont="1" applyFill="1" applyBorder="1" applyAlignment="1">
      <alignment vertical="top" wrapText="1"/>
    </xf>
    <xf numFmtId="0" fontId="1" fillId="2" borderId="11" xfId="0" applyFont="1" applyFill="1" applyBorder="1" applyAlignment="1">
      <alignment vertical="top" wrapText="1"/>
    </xf>
    <xf numFmtId="4" fontId="3" fillId="2" borderId="11" xfId="0" applyNumberFormat="1" applyFont="1" applyFill="1" applyBorder="1" applyAlignment="1">
      <alignment horizontal="center" vertical="center"/>
    </xf>
    <xf numFmtId="165" fontId="6" fillId="2" borderId="0" xfId="0" applyNumberFormat="1" applyFont="1" applyFill="1" applyAlignment="1">
      <alignment horizontal="center" vertical="center" wrapText="1"/>
    </xf>
    <xf numFmtId="165" fontId="6" fillId="2" borderId="7" xfId="0" applyNumberFormat="1" applyFont="1" applyFill="1" applyBorder="1" applyAlignment="1">
      <alignment horizontal="center" vertical="center" wrapText="1"/>
    </xf>
    <xf numFmtId="165" fontId="3" fillId="2" borderId="14" xfId="0" applyNumberFormat="1" applyFont="1" applyFill="1" applyBorder="1" applyAlignment="1">
      <alignment horizontal="center" vertical="center" wrapText="1"/>
    </xf>
    <xf numFmtId="0" fontId="3" fillId="2" borderId="0" xfId="0" applyFont="1" applyFill="1" applyAlignment="1">
      <alignment vertical="top" wrapText="1"/>
    </xf>
    <xf numFmtId="0" fontId="3" fillId="2" borderId="0" xfId="0" applyFont="1" applyFill="1" applyAlignment="1">
      <alignment horizontal="center" vertical="top" wrapText="1"/>
    </xf>
    <xf numFmtId="4" fontId="3" fillId="2" borderId="11" xfId="0" applyNumberFormat="1" applyFont="1" applyFill="1" applyBorder="1" applyAlignment="1">
      <alignment horizontal="center" vertical="center" wrapText="1"/>
    </xf>
    <xf numFmtId="0" fontId="3" fillId="2" borderId="1" xfId="0" applyFont="1" applyFill="1" applyBorder="1" applyAlignment="1">
      <alignment vertical="center"/>
    </xf>
    <xf numFmtId="0" fontId="1" fillId="2" borderId="14" xfId="0" applyFont="1" applyFill="1" applyBorder="1" applyAlignment="1">
      <alignment vertical="center"/>
    </xf>
    <xf numFmtId="0" fontId="3" fillId="2" borderId="12" xfId="1" applyFont="1" applyFill="1" applyBorder="1" applyAlignment="1">
      <alignment horizontal="center" vertical="top" wrapText="1"/>
    </xf>
    <xf numFmtId="0" fontId="3" fillId="2" borderId="13" xfId="1" applyFont="1" applyFill="1" applyBorder="1" applyAlignment="1">
      <alignment horizontal="justify" vertical="top" wrapText="1"/>
    </xf>
    <xf numFmtId="0" fontId="3" fillId="2" borderId="13" xfId="1" applyFont="1" applyFill="1" applyBorder="1" applyAlignment="1">
      <alignment horizontal="center" vertical="top" wrapText="1"/>
    </xf>
    <xf numFmtId="0" fontId="3" fillId="2" borderId="13" xfId="1" applyFont="1" applyFill="1" applyBorder="1" applyAlignment="1">
      <alignment horizontal="left" vertical="top" wrapText="1"/>
    </xf>
    <xf numFmtId="0" fontId="3" fillId="2" borderId="13"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4" fillId="2" borderId="0" xfId="1" applyFont="1" applyFill="1" applyAlignment="1">
      <alignment horizontal="left" vertical="top"/>
    </xf>
    <xf numFmtId="0" fontId="3" fillId="2" borderId="1" xfId="1" applyFont="1" applyFill="1" applyBorder="1" applyAlignment="1">
      <alignment horizontal="center" vertical="top" wrapText="1"/>
    </xf>
    <xf numFmtId="0" fontId="3" fillId="2" borderId="14" xfId="1" applyFont="1" applyFill="1" applyBorder="1" applyAlignment="1">
      <alignment horizontal="justify" vertical="top" wrapText="1"/>
    </xf>
    <xf numFmtId="0" fontId="3" fillId="2" borderId="14" xfId="1" applyFont="1" applyFill="1" applyBorder="1" applyAlignment="1">
      <alignment horizontal="center" vertical="top" wrapText="1"/>
    </xf>
    <xf numFmtId="0" fontId="3" fillId="2" borderId="14" xfId="1" applyFont="1" applyFill="1" applyBorder="1" applyAlignment="1">
      <alignment horizontal="left" vertical="top" wrapText="1"/>
    </xf>
    <xf numFmtId="0" fontId="3" fillId="2" borderId="1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6" xfId="1" applyFont="1" applyFill="1" applyBorder="1" applyAlignment="1">
      <alignment horizontal="center" vertical="top" wrapText="1"/>
    </xf>
    <xf numFmtId="0" fontId="3" fillId="2" borderId="0" xfId="1" applyFont="1" applyFill="1" applyAlignment="1">
      <alignment horizontal="justify" vertical="top" wrapText="1"/>
    </xf>
    <xf numFmtId="0" fontId="3" fillId="2" borderId="0" xfId="1" applyFont="1" applyFill="1" applyAlignment="1">
      <alignment horizontal="center" vertical="top" wrapText="1"/>
    </xf>
    <xf numFmtId="0" fontId="3" fillId="2" borderId="0" xfId="1" applyFont="1" applyFill="1" applyAlignment="1">
      <alignment horizontal="center" vertical="center" wrapText="1"/>
    </xf>
    <xf numFmtId="0" fontId="3" fillId="2" borderId="7" xfId="1" applyFont="1" applyFill="1" applyBorder="1" applyAlignment="1">
      <alignment horizontal="center" vertical="center" wrapText="1"/>
    </xf>
    <xf numFmtId="165" fontId="1" fillId="2" borderId="13" xfId="0" applyNumberFormat="1" applyFont="1" applyFill="1" applyBorder="1" applyAlignment="1">
      <alignment horizontal="center" vertical="center" wrapText="1"/>
    </xf>
    <xf numFmtId="0" fontId="12" fillId="2" borderId="0" xfId="1" applyFont="1" applyFill="1" applyAlignment="1">
      <alignment horizontal="left" vertical="top"/>
    </xf>
    <xf numFmtId="164" fontId="13" fillId="2" borderId="5" xfId="0" applyNumberFormat="1" applyFont="1" applyFill="1" applyBorder="1" applyAlignment="1">
      <alignment horizontal="center" vertical="center" wrapText="1"/>
    </xf>
    <xf numFmtId="165" fontId="1" fillId="2" borderId="7" xfId="1" applyNumberFormat="1" applyFont="1" applyFill="1" applyBorder="1" applyAlignment="1">
      <alignment horizontal="center" vertical="center" wrapText="1"/>
    </xf>
    <xf numFmtId="165" fontId="1" fillId="2" borderId="8" xfId="1" applyNumberFormat="1" applyFont="1" applyFill="1" applyBorder="1" applyAlignment="1">
      <alignment horizontal="center" vertical="center" wrapText="1"/>
    </xf>
    <xf numFmtId="165" fontId="1" fillId="2" borderId="9" xfId="1"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wrapText="1"/>
    </xf>
    <xf numFmtId="0" fontId="14" fillId="2" borderId="0" xfId="1" applyFont="1" applyFill="1" applyAlignment="1">
      <alignment horizontal="left" vertical="top"/>
    </xf>
    <xf numFmtId="0" fontId="15" fillId="2" borderId="8" xfId="1" applyFont="1" applyFill="1" applyBorder="1" applyAlignment="1">
      <alignment vertical="top"/>
    </xf>
    <xf numFmtId="0" fontId="15" fillId="2" borderId="10" xfId="1" applyFont="1" applyFill="1" applyBorder="1" applyAlignment="1">
      <alignment vertical="top"/>
    </xf>
    <xf numFmtId="3" fontId="1" fillId="2" borderId="5" xfId="1" applyNumberFormat="1" applyFont="1" applyFill="1" applyBorder="1" applyAlignment="1">
      <alignment horizontal="center" vertical="center" wrapText="1"/>
    </xf>
    <xf numFmtId="0" fontId="1" fillId="2" borderId="10" xfId="1" applyFont="1" applyFill="1" applyBorder="1" applyAlignment="1">
      <alignment horizontal="center" vertical="top" wrapText="1"/>
    </xf>
    <xf numFmtId="0" fontId="1" fillId="2" borderId="0" xfId="1" applyFont="1" applyFill="1" applyAlignment="1">
      <alignment horizontal="left" vertical="top"/>
    </xf>
    <xf numFmtId="0" fontId="1" fillId="2" borderId="4" xfId="1" applyFont="1" applyFill="1" applyBorder="1" applyAlignment="1">
      <alignment vertical="top"/>
    </xf>
    <xf numFmtId="0" fontId="1" fillId="2" borderId="5" xfId="1" applyFont="1" applyFill="1" applyBorder="1" applyAlignment="1">
      <alignment vertical="top"/>
    </xf>
    <xf numFmtId="0" fontId="16" fillId="2" borderId="8" xfId="1" applyFont="1" applyFill="1" applyBorder="1" applyAlignment="1">
      <alignment vertical="top"/>
    </xf>
    <xf numFmtId="0" fontId="1" fillId="2" borderId="14" xfId="1" applyFont="1" applyFill="1" applyBorder="1" applyAlignment="1">
      <alignment vertical="top"/>
    </xf>
    <xf numFmtId="0" fontId="1" fillId="2" borderId="2" xfId="1" applyFont="1" applyFill="1" applyBorder="1" applyAlignment="1">
      <alignment vertical="top"/>
    </xf>
    <xf numFmtId="0" fontId="18" fillId="2" borderId="8" xfId="0" applyFont="1" applyFill="1" applyBorder="1" applyAlignment="1">
      <alignment horizontal="center" vertical="top" wrapText="1"/>
    </xf>
    <xf numFmtId="164" fontId="3" fillId="2" borderId="7" xfId="0" applyNumberFormat="1" applyFont="1" applyFill="1" applyBorder="1" applyAlignment="1">
      <alignment horizontal="justify" vertical="center" wrapText="1"/>
    </xf>
    <xf numFmtId="164" fontId="3" fillId="2" borderId="11" xfId="0" applyNumberFormat="1" applyFont="1" applyFill="1" applyBorder="1" applyAlignment="1">
      <alignment vertical="center" wrapText="1"/>
    </xf>
    <xf numFmtId="0" fontId="1" fillId="2" borderId="13" xfId="1" applyFont="1" applyFill="1" applyBorder="1" applyAlignment="1">
      <alignment vertical="top"/>
    </xf>
    <xf numFmtId="0" fontId="1" fillId="2" borderId="11" xfId="1" applyFont="1" applyFill="1" applyBorder="1" applyAlignment="1">
      <alignment vertical="top"/>
    </xf>
    <xf numFmtId="0" fontId="15" fillId="2" borderId="0" xfId="1" applyFont="1" applyFill="1" applyAlignment="1">
      <alignment vertical="top"/>
    </xf>
    <xf numFmtId="0" fontId="15" fillId="2" borderId="13" xfId="1" applyFont="1" applyFill="1" applyBorder="1" applyAlignment="1">
      <alignment vertical="top"/>
    </xf>
    <xf numFmtId="0" fontId="1" fillId="2" borderId="3" xfId="1" applyFont="1" applyFill="1" applyBorder="1" applyAlignment="1">
      <alignment horizontal="justify" vertical="center" wrapText="1"/>
    </xf>
    <xf numFmtId="0" fontId="19" fillId="2" borderId="8" xfId="1" applyFont="1" applyFill="1" applyBorder="1" applyAlignment="1">
      <alignment horizontal="justify" vertical="top" wrapText="1"/>
    </xf>
    <xf numFmtId="0" fontId="19" fillId="2" borderId="6" xfId="1" applyFont="1" applyFill="1" applyBorder="1" applyAlignment="1">
      <alignment vertical="top" wrapText="1"/>
    </xf>
    <xf numFmtId="0" fontId="19" fillId="2" borderId="7" xfId="1" applyFont="1" applyFill="1" applyBorder="1" applyAlignment="1">
      <alignment vertical="top" wrapText="1"/>
    </xf>
    <xf numFmtId="0" fontId="19" fillId="2" borderId="12" xfId="1" applyFont="1" applyFill="1" applyBorder="1" applyAlignment="1">
      <alignment horizontal="center" vertical="top" wrapText="1"/>
    </xf>
    <xf numFmtId="0" fontId="19" fillId="2" borderId="12" xfId="1" applyFont="1" applyFill="1" applyBorder="1" applyAlignment="1">
      <alignment vertical="top" wrapText="1"/>
    </xf>
    <xf numFmtId="0" fontId="19" fillId="2" borderId="11" xfId="1" applyFont="1" applyFill="1" applyBorder="1" applyAlignment="1">
      <alignment vertical="top" wrapText="1"/>
    </xf>
    <xf numFmtId="0" fontId="3" fillId="2" borderId="13" xfId="1" applyFont="1" applyFill="1" applyBorder="1" applyAlignment="1">
      <alignment horizontal="right" vertical="center" wrapText="1"/>
    </xf>
    <xf numFmtId="0" fontId="1" fillId="2" borderId="13" xfId="1" applyFont="1" applyFill="1" applyBorder="1" applyAlignment="1">
      <alignment horizontal="center" vertical="top" wrapText="1"/>
    </xf>
    <xf numFmtId="0" fontId="1" fillId="2" borderId="13" xfId="1" applyFont="1" applyFill="1" applyBorder="1" applyAlignment="1">
      <alignment vertical="top" wrapText="1"/>
    </xf>
    <xf numFmtId="0" fontId="19" fillId="2" borderId="6" xfId="1" applyFont="1" applyFill="1" applyBorder="1" applyAlignment="1">
      <alignment horizontal="justify" vertical="top" wrapText="1"/>
    </xf>
    <xf numFmtId="0" fontId="19" fillId="2" borderId="12" xfId="1" applyFont="1" applyFill="1" applyBorder="1" applyAlignment="1">
      <alignment horizontal="justify" vertical="top" wrapText="1"/>
    </xf>
    <xf numFmtId="0" fontId="19" fillId="2" borderId="10" xfId="1" applyFont="1" applyFill="1" applyBorder="1" applyAlignment="1">
      <alignment horizontal="center" vertical="top" wrapText="1"/>
    </xf>
    <xf numFmtId="4" fontId="3" fillId="2" borderId="14" xfId="0" applyNumberFormat="1" applyFont="1" applyFill="1" applyBorder="1" applyAlignment="1">
      <alignment horizontal="center" vertical="center" wrapText="1"/>
    </xf>
    <xf numFmtId="0" fontId="3" fillId="2" borderId="1" xfId="1" applyFont="1" applyFill="1" applyBorder="1" applyAlignment="1">
      <alignment horizontal="left" vertical="top" wrapText="1"/>
    </xf>
    <xf numFmtId="4" fontId="10" fillId="2" borderId="7" xfId="1" applyNumberFormat="1" applyFont="1" applyFill="1" applyBorder="1" applyAlignment="1">
      <alignment horizontal="center" vertical="center" wrapText="1"/>
    </xf>
    <xf numFmtId="4" fontId="3" fillId="2" borderId="0" xfId="0" applyNumberFormat="1" applyFont="1" applyFill="1" applyAlignment="1">
      <alignment horizontal="center" vertical="center" wrapText="1"/>
    </xf>
    <xf numFmtId="0" fontId="3" fillId="2" borderId="6" xfId="1" applyFont="1" applyFill="1" applyBorder="1" applyAlignment="1">
      <alignment horizontal="left" vertical="top" wrapText="1"/>
    </xf>
    <xf numFmtId="0" fontId="1" fillId="2" borderId="7" xfId="0"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4" fontId="3" fillId="2" borderId="13"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wrapText="1"/>
    </xf>
    <xf numFmtId="0" fontId="1" fillId="2" borderId="4" xfId="1" applyFont="1" applyFill="1" applyBorder="1" applyAlignment="1">
      <alignment horizontal="left" vertical="center"/>
    </xf>
    <xf numFmtId="167" fontId="1" fillId="2" borderId="4" xfId="1" applyNumberFormat="1" applyFont="1" applyFill="1" applyBorder="1" applyAlignment="1">
      <alignment vertical="center" wrapText="1"/>
    </xf>
    <xf numFmtId="0" fontId="5" fillId="2" borderId="5" xfId="0" applyFont="1" applyFill="1" applyBorder="1" applyAlignment="1">
      <alignment vertical="center" wrapText="1"/>
    </xf>
    <xf numFmtId="167" fontId="1" fillId="2" borderId="8" xfId="1" applyNumberFormat="1" applyFont="1" applyFill="1" applyBorder="1" applyAlignment="1">
      <alignment horizontal="center" vertical="center" wrapText="1"/>
    </xf>
    <xf numFmtId="167" fontId="1" fillId="2" borderId="4" xfId="1"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2" borderId="6"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vertical="center"/>
    </xf>
    <xf numFmtId="0" fontId="3" fillId="2" borderId="14" xfId="0" applyFont="1" applyFill="1" applyBorder="1" applyAlignment="1">
      <alignment vertical="center"/>
    </xf>
    <xf numFmtId="0" fontId="3" fillId="2" borderId="11" xfId="0" applyFont="1" applyFill="1" applyBorder="1" applyAlignment="1">
      <alignment vertical="center"/>
    </xf>
    <xf numFmtId="0" fontId="20" fillId="2" borderId="4" xfId="1" applyFont="1" applyFill="1" applyBorder="1" applyAlignment="1">
      <alignment horizontal="left" vertical="top"/>
    </xf>
    <xf numFmtId="0" fontId="20" fillId="2" borderId="5" xfId="1" applyFont="1" applyFill="1" applyBorder="1" applyAlignment="1">
      <alignment horizontal="left" vertical="top"/>
    </xf>
    <xf numFmtId="0" fontId="20" fillId="2" borderId="0" xfId="1" applyFont="1" applyFill="1" applyAlignment="1">
      <alignment horizontal="left" vertical="top"/>
    </xf>
    <xf numFmtId="0" fontId="1" fillId="2" borderId="6" xfId="0" applyFont="1" applyFill="1" applyBorder="1" applyAlignment="1">
      <alignment vertical="top" wrapText="1"/>
    </xf>
    <xf numFmtId="0" fontId="1" fillId="2" borderId="12" xfId="0" applyFont="1" applyFill="1" applyBorder="1" applyAlignment="1">
      <alignment vertical="top" wrapText="1"/>
    </xf>
    <xf numFmtId="0" fontId="1" fillId="2" borderId="13" xfId="1" applyFont="1" applyFill="1" applyBorder="1" applyAlignment="1">
      <alignment horizontal="right" vertical="center" wrapText="1"/>
    </xf>
    <xf numFmtId="164" fontId="3" fillId="2" borderId="13" xfId="0" applyNumberFormat="1" applyFont="1" applyFill="1" applyBorder="1" applyAlignment="1">
      <alignment vertical="center" wrapText="1"/>
    </xf>
    <xf numFmtId="0" fontId="2" fillId="2" borderId="1" xfId="0" applyFont="1" applyFill="1" applyBorder="1" applyAlignment="1">
      <alignment vertical="top" wrapText="1"/>
    </xf>
    <xf numFmtId="0" fontId="2" fillId="2" borderId="14" xfId="0" applyFont="1" applyFill="1" applyBorder="1" applyAlignment="1">
      <alignment vertical="top" wrapText="1"/>
    </xf>
    <xf numFmtId="0" fontId="2" fillId="2" borderId="6" xfId="0" applyFont="1" applyFill="1" applyBorder="1" applyAlignment="1">
      <alignment vertical="top" wrapText="1"/>
    </xf>
    <xf numFmtId="0" fontId="20" fillId="2" borderId="0" xfId="1" applyFont="1" applyFill="1" applyAlignment="1">
      <alignment horizontal="justify" vertical="top" wrapText="1"/>
    </xf>
    <xf numFmtId="0" fontId="20" fillId="2" borderId="0" xfId="1" applyFont="1" applyFill="1" applyAlignment="1">
      <alignment horizontal="center" vertical="top" wrapText="1"/>
    </xf>
    <xf numFmtId="164" fontId="20" fillId="2" borderId="13" xfId="0" applyNumberFormat="1" applyFont="1" applyFill="1" applyBorder="1" applyAlignment="1">
      <alignment horizontal="center" vertical="center" wrapText="1"/>
    </xf>
    <xf numFmtId="164" fontId="20" fillId="2" borderId="11" xfId="0" applyNumberFormat="1" applyFont="1" applyFill="1" applyBorder="1" applyAlignment="1">
      <alignment horizontal="center" vertical="center" wrapText="1"/>
    </xf>
    <xf numFmtId="0" fontId="2" fillId="2" borderId="12" xfId="0" applyFont="1" applyFill="1" applyBorder="1" applyAlignment="1">
      <alignment vertical="top" wrapText="1"/>
    </xf>
    <xf numFmtId="0" fontId="2" fillId="2" borderId="13" xfId="0" applyFont="1" applyFill="1" applyBorder="1" applyAlignment="1">
      <alignment vertical="top" wrapText="1"/>
    </xf>
    <xf numFmtId="0" fontId="20" fillId="2" borderId="13" xfId="1" applyFont="1" applyFill="1" applyBorder="1" applyAlignment="1">
      <alignment horizontal="justify" vertical="top" wrapText="1"/>
    </xf>
    <xf numFmtId="0" fontId="20" fillId="2" borderId="13" xfId="1"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0" xfId="0" applyFont="1" applyFill="1" applyAlignment="1">
      <alignment horizontal="justify" vertical="top" wrapText="1"/>
    </xf>
    <xf numFmtId="0" fontId="20" fillId="2" borderId="14" xfId="1" applyFont="1" applyFill="1" applyBorder="1" applyAlignment="1">
      <alignment horizontal="justify" vertical="top" wrapText="1"/>
    </xf>
    <xf numFmtId="0" fontId="2" fillId="2" borderId="2" xfId="0" applyFont="1" applyFill="1" applyBorder="1" applyAlignment="1">
      <alignment vertical="top" wrapText="1"/>
    </xf>
    <xf numFmtId="0" fontId="2" fillId="2" borderId="7" xfId="0" applyFont="1" applyFill="1" applyBorder="1" applyAlignment="1">
      <alignment vertical="top" wrapText="1"/>
    </xf>
    <xf numFmtId="164" fontId="11" fillId="2" borderId="0" xfId="0" applyNumberFormat="1" applyFont="1" applyFill="1" applyAlignment="1">
      <alignment vertical="center" wrapText="1"/>
    </xf>
    <xf numFmtId="0" fontId="20" fillId="2" borderId="12" xfId="0" applyFont="1" applyFill="1" applyBorder="1" applyAlignment="1">
      <alignment horizontal="center" vertical="top" wrapText="1"/>
    </xf>
    <xf numFmtId="0" fontId="20" fillId="2" borderId="13" xfId="0" applyFont="1" applyFill="1" applyBorder="1" applyAlignment="1">
      <alignment horizontal="justify" vertical="top" wrapText="1"/>
    </xf>
    <xf numFmtId="0" fontId="11" fillId="2" borderId="13" xfId="1" applyFont="1" applyFill="1" applyBorder="1" applyAlignment="1">
      <alignment horizontal="center" vertical="top" wrapText="1"/>
    </xf>
    <xf numFmtId="0" fontId="3" fillId="2" borderId="13" xfId="1" applyFont="1" applyFill="1" applyBorder="1" applyAlignment="1">
      <alignment vertical="top" wrapText="1"/>
    </xf>
    <xf numFmtId="164" fontId="11" fillId="2" borderId="13" xfId="0" applyNumberFormat="1" applyFont="1" applyFill="1" applyBorder="1" applyAlignment="1">
      <alignment vertical="center" wrapText="1"/>
    </xf>
    <xf numFmtId="0" fontId="2" fillId="2" borderId="0" xfId="0" applyFont="1" applyFill="1"/>
    <xf numFmtId="0" fontId="1" fillId="2" borderId="8" xfId="0" applyFont="1" applyFill="1" applyBorder="1" applyAlignment="1">
      <alignment horizontal="center" vertical="top"/>
    </xf>
    <xf numFmtId="0" fontId="20" fillId="2" borderId="1" xfId="0" applyFont="1" applyFill="1" applyBorder="1" applyAlignment="1">
      <alignment horizontal="center" vertical="top" wrapText="1"/>
    </xf>
    <xf numFmtId="0" fontId="20" fillId="2" borderId="14" xfId="0" applyFont="1" applyFill="1" applyBorder="1" applyAlignment="1">
      <alignment horizontal="justify" vertical="top" wrapText="1"/>
    </xf>
    <xf numFmtId="164" fontId="11" fillId="2" borderId="6" xfId="0" applyNumberFormat="1" applyFont="1" applyFill="1" applyBorder="1" applyAlignment="1">
      <alignment vertical="center" wrapText="1"/>
    </xf>
    <xf numFmtId="0" fontId="20" fillId="2" borderId="6" xfId="0" applyFont="1" applyFill="1" applyBorder="1" applyAlignment="1">
      <alignment vertical="center" wrapText="1"/>
    </xf>
    <xf numFmtId="4" fontId="20" fillId="2" borderId="0" xfId="1" applyNumberFormat="1" applyFont="1" applyFill="1" applyAlignment="1">
      <alignment horizontal="center" vertical="center" wrapText="1"/>
    </xf>
    <xf numFmtId="4" fontId="20" fillId="2" borderId="7" xfId="1" applyNumberFormat="1" applyFont="1" applyFill="1" applyBorder="1" applyAlignment="1">
      <alignment horizontal="center" vertical="center" wrapText="1"/>
    </xf>
    <xf numFmtId="164" fontId="11" fillId="2" borderId="12" xfId="0" applyNumberFormat="1" applyFont="1" applyFill="1" applyBorder="1" applyAlignment="1">
      <alignment vertical="center" wrapText="1"/>
    </xf>
    <xf numFmtId="0" fontId="20" fillId="2" borderId="14" xfId="1" applyFont="1" applyFill="1" applyBorder="1" applyAlignment="1">
      <alignment horizontal="center" vertical="top" wrapText="1"/>
    </xf>
    <xf numFmtId="164" fontId="11" fillId="2" borderId="14" xfId="0" applyNumberFormat="1" applyFont="1" applyFill="1" applyBorder="1" applyAlignment="1">
      <alignment vertical="center" wrapText="1"/>
    </xf>
    <xf numFmtId="3" fontId="20" fillId="2" borderId="14" xfId="0" applyNumberFormat="1"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0" fontId="1" fillId="2" borderId="13" xfId="1" applyFont="1" applyFill="1" applyBorder="1" applyAlignment="1">
      <alignment horizontal="right" vertical="justify" wrapText="1"/>
    </xf>
    <xf numFmtId="3" fontId="20" fillId="2" borderId="7" xfId="0" applyNumberFormat="1" applyFont="1" applyFill="1" applyBorder="1" applyAlignment="1">
      <alignment horizontal="center" vertical="center" wrapText="1"/>
    </xf>
    <xf numFmtId="2" fontId="5" fillId="2" borderId="8" xfId="0" applyNumberFormat="1" applyFont="1" applyFill="1" applyBorder="1" applyAlignment="1">
      <alignment horizontal="center"/>
    </xf>
    <xf numFmtId="0" fontId="6" fillId="2" borderId="8" xfId="1" applyFont="1" applyFill="1" applyBorder="1" applyAlignment="1">
      <alignment vertical="top" wrapText="1"/>
    </xf>
    <xf numFmtId="0" fontId="1" fillId="2" borderId="1" xfId="1" applyFont="1" applyFill="1" applyBorder="1" applyAlignment="1">
      <alignment horizontal="right" vertical="top" wrapText="1"/>
    </xf>
    <xf numFmtId="0" fontId="1" fillId="2" borderId="6" xfId="1" applyFont="1" applyFill="1" applyBorder="1" applyAlignment="1">
      <alignment horizontal="right" vertical="top" wrapText="1"/>
    </xf>
    <xf numFmtId="0" fontId="19" fillId="2" borderId="0" xfId="1" applyFont="1" applyFill="1" applyAlignment="1">
      <alignment horizontal="justify" vertical="top" wrapText="1"/>
    </xf>
    <xf numFmtId="0" fontId="19" fillId="2" borderId="13" xfId="1" applyFont="1" applyFill="1" applyBorder="1" applyAlignment="1">
      <alignment horizontal="justify" vertical="top" wrapText="1"/>
    </xf>
    <xf numFmtId="164" fontId="20" fillId="2" borderId="1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8" xfId="0" applyFont="1" applyFill="1" applyBorder="1" applyAlignment="1">
      <alignment horizontal="center" vertical="top" wrapText="1"/>
    </xf>
    <xf numFmtId="0" fontId="3" fillId="2" borderId="1" xfId="0" applyFont="1" applyFill="1" applyBorder="1" applyAlignment="1">
      <alignment horizontal="right" vertical="center" wrapText="1"/>
    </xf>
    <xf numFmtId="0" fontId="1" fillId="2" borderId="8" xfId="0" applyFont="1" applyFill="1" applyBorder="1" applyAlignment="1">
      <alignment horizontal="justify" vertical="top" wrapText="1"/>
    </xf>
    <xf numFmtId="0" fontId="5" fillId="2" borderId="8" xfId="0" applyFont="1" applyFill="1" applyBorder="1" applyAlignment="1">
      <alignment horizontal="center" vertical="top" wrapText="1"/>
    </xf>
    <xf numFmtId="0" fontId="1" fillId="2" borderId="7" xfId="0" applyFont="1" applyFill="1" applyBorder="1" applyAlignment="1">
      <alignment horizontal="justify" vertical="top" wrapText="1"/>
    </xf>
    <xf numFmtId="0" fontId="1" fillId="2" borderId="0" xfId="0" applyFont="1" applyFill="1" applyAlignment="1">
      <alignment horizontal="center" vertical="top" wrapText="1"/>
    </xf>
    <xf numFmtId="0" fontId="1" fillId="2" borderId="11" xfId="0" applyFont="1" applyFill="1" applyBorder="1" applyAlignment="1">
      <alignment horizontal="justify" vertical="top" wrapText="1"/>
    </xf>
    <xf numFmtId="0" fontId="3" fillId="2" borderId="0" xfId="0" applyFont="1" applyFill="1" applyAlignment="1">
      <alignment horizontal="right" vertical="center" wrapText="1"/>
    </xf>
    <xf numFmtId="165" fontId="1" fillId="2" borderId="14"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0" fontId="1" fillId="2" borderId="0" xfId="1" applyFont="1" applyFill="1" applyAlignment="1">
      <alignment horizontal="right" vertical="center" wrapText="1"/>
    </xf>
    <xf numFmtId="0" fontId="1" fillId="2" borderId="6" xfId="0" applyFont="1" applyFill="1" applyBorder="1" applyAlignment="1">
      <alignment horizontal="center" vertical="top" wrapText="1"/>
    </xf>
    <xf numFmtId="0" fontId="1" fillId="2" borderId="14" xfId="1" applyFont="1" applyFill="1" applyBorder="1" applyAlignment="1">
      <alignment horizontal="center" vertical="top" wrapText="1"/>
    </xf>
    <xf numFmtId="0" fontId="1" fillId="2" borderId="0" xfId="1" applyFont="1" applyFill="1" applyAlignment="1">
      <alignment horizontal="center" vertical="top" wrapText="1"/>
    </xf>
    <xf numFmtId="0" fontId="3" fillId="2" borderId="6" xfId="0" applyFont="1" applyFill="1" applyBorder="1" applyAlignment="1">
      <alignment horizontal="right" vertical="center" wrapText="1"/>
    </xf>
    <xf numFmtId="0" fontId="1" fillId="2" borderId="7" xfId="1" applyFont="1" applyFill="1" applyBorder="1" applyAlignment="1">
      <alignment horizontal="justify" vertical="top" wrapText="1"/>
    </xf>
    <xf numFmtId="0" fontId="1" fillId="2" borderId="8" xfId="1" applyFont="1" applyFill="1" applyBorder="1" applyAlignment="1">
      <alignment horizontal="center" vertical="top" wrapText="1"/>
    </xf>
    <xf numFmtId="0" fontId="1" fillId="2" borderId="8" xfId="1" applyFont="1" applyFill="1" applyBorder="1" applyAlignment="1">
      <alignment horizontal="justify" vertical="top" wrapText="1"/>
    </xf>
    <xf numFmtId="0" fontId="1" fillId="2" borderId="0" xfId="1" applyFont="1" applyFill="1" applyAlignment="1">
      <alignment horizontal="justify" vertical="top" wrapText="1"/>
    </xf>
    <xf numFmtId="0" fontId="1" fillId="2" borderId="6" xfId="1" applyFont="1" applyFill="1" applyBorder="1" applyAlignment="1">
      <alignment horizontal="center" vertical="top" wrapText="1"/>
    </xf>
    <xf numFmtId="0" fontId="1" fillId="2" borderId="11" xfId="1" applyFont="1" applyFill="1" applyBorder="1" applyAlignment="1">
      <alignment horizontal="justify" vertical="top" wrapText="1"/>
    </xf>
    <xf numFmtId="164" fontId="3" fillId="2" borderId="4" xfId="0" applyNumberFormat="1" applyFont="1" applyFill="1" applyBorder="1" applyAlignment="1">
      <alignment horizontal="left" vertical="center" wrapText="1"/>
    </xf>
    <xf numFmtId="164" fontId="3" fillId="2" borderId="5" xfId="0" applyNumberFormat="1" applyFont="1" applyFill="1" applyBorder="1" applyAlignment="1">
      <alignment horizontal="left" vertical="center" wrapText="1"/>
    </xf>
    <xf numFmtId="0" fontId="1" fillId="2" borderId="6" xfId="0" applyFont="1" applyFill="1" applyBorder="1" applyAlignment="1">
      <alignment horizontal="justify" vertical="top"/>
    </xf>
    <xf numFmtId="0" fontId="1" fillId="2" borderId="7" xfId="1"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2" borderId="11" xfId="1" applyFont="1" applyFill="1" applyBorder="1" applyAlignment="1">
      <alignment horizontal="center" vertical="top" wrapText="1"/>
    </xf>
    <xf numFmtId="0" fontId="3" fillId="2" borderId="0" xfId="1" applyFont="1" applyFill="1" applyAlignment="1">
      <alignment horizontal="right" vertical="top" wrapText="1"/>
    </xf>
    <xf numFmtId="0" fontId="3" fillId="2" borderId="0" xfId="1" applyFont="1" applyFill="1" applyAlignment="1">
      <alignment horizontal="right" vertical="center" wrapText="1"/>
    </xf>
    <xf numFmtId="164" fontId="20" fillId="2" borderId="0" xfId="0" applyNumberFormat="1" applyFont="1" applyFill="1" applyAlignment="1">
      <alignment horizontal="center" vertical="center" wrapText="1"/>
    </xf>
    <xf numFmtId="164" fontId="20" fillId="2" borderId="7" xfId="0" applyNumberFormat="1" applyFont="1" applyFill="1" applyBorder="1" applyAlignment="1">
      <alignment horizontal="center" vertical="center" wrapText="1"/>
    </xf>
    <xf numFmtId="4" fontId="22" fillId="2" borderId="7" xfId="0" applyNumberFormat="1" applyFont="1" applyFill="1" applyBorder="1" applyAlignment="1">
      <alignment horizontal="center" vertical="center" wrapText="1"/>
    </xf>
    <xf numFmtId="0" fontId="22" fillId="2" borderId="0" xfId="0" applyFont="1" applyFill="1" applyAlignment="1">
      <alignment horizontal="right" vertical="center"/>
    </xf>
    <xf numFmtId="0" fontId="24" fillId="2" borderId="13" xfId="0" applyFont="1" applyFill="1" applyBorder="1" applyAlignment="1">
      <alignment vertical="center"/>
    </xf>
    <xf numFmtId="0" fontId="25" fillId="2" borderId="0" xfId="0" applyFont="1" applyFill="1"/>
    <xf numFmtId="0" fontId="23" fillId="2" borderId="0" xfId="0" applyFont="1" applyFill="1"/>
    <xf numFmtId="0" fontId="1" fillId="2" borderId="0" xfId="0" applyFont="1" applyFill="1" applyAlignment="1">
      <alignment vertical="center"/>
    </xf>
    <xf numFmtId="165" fontId="1" fillId="2" borderId="0" xfId="0" applyNumberFormat="1" applyFont="1" applyFill="1" applyAlignment="1">
      <alignment horizontal="center" vertical="center" wrapText="1"/>
    </xf>
    <xf numFmtId="0" fontId="27" fillId="2" borderId="0" xfId="1" applyFont="1" applyFill="1" applyAlignment="1">
      <alignment horizontal="left" vertical="top"/>
    </xf>
    <xf numFmtId="0" fontId="1" fillId="2" borderId="0" xfId="0" applyFont="1" applyFill="1" applyAlignment="1">
      <alignment horizontal="right" vertical="center" wrapText="1"/>
    </xf>
    <xf numFmtId="2" fontId="5" fillId="2" borderId="0" xfId="0" applyNumberFormat="1" applyFont="1" applyFill="1" applyAlignment="1">
      <alignment wrapText="1"/>
    </xf>
    <xf numFmtId="0" fontId="1" fillId="2" borderId="12" xfId="0" applyFont="1" applyFill="1" applyBorder="1" applyAlignment="1">
      <alignment horizontal="right" vertical="center"/>
    </xf>
    <xf numFmtId="0" fontId="3" fillId="2" borderId="0" xfId="1" applyFont="1" applyFill="1" applyAlignment="1">
      <alignment horizontal="left" vertical="top" wrapText="1"/>
    </xf>
    <xf numFmtId="0" fontId="1" fillId="2" borderId="6" xfId="1" applyFont="1" applyFill="1" applyBorder="1" applyAlignment="1">
      <alignment horizontal="justify" vertical="top"/>
    </xf>
    <xf numFmtId="0" fontId="18" fillId="2" borderId="6" xfId="1" applyFont="1" applyFill="1" applyBorder="1" applyAlignment="1">
      <alignment horizontal="justify" vertical="top" wrapText="1"/>
    </xf>
    <xf numFmtId="0" fontId="1" fillId="2" borderId="0" xfId="1" applyFont="1" applyFill="1" applyAlignment="1">
      <alignment vertical="top"/>
    </xf>
    <xf numFmtId="0" fontId="27" fillId="2" borderId="0" xfId="1" applyFont="1" applyFill="1" applyAlignment="1">
      <alignment horizontal="left" vertical="top" wrapText="1"/>
    </xf>
    <xf numFmtId="0" fontId="3" fillId="2" borderId="0" xfId="0" applyFont="1" applyFill="1" applyAlignment="1">
      <alignment horizontal="right" vertical="center"/>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0" xfId="1" applyFont="1" applyFill="1" applyAlignment="1">
      <alignment horizontal="right" vertical="top" wrapText="1"/>
    </xf>
    <xf numFmtId="2" fontId="29" fillId="2" borderId="0" xfId="0" applyNumberFormat="1" applyFont="1" applyFill="1"/>
    <xf numFmtId="2" fontId="29" fillId="2" borderId="0" xfId="0" applyNumberFormat="1" applyFont="1" applyFill="1" applyAlignment="1">
      <alignment vertical="center"/>
    </xf>
    <xf numFmtId="1" fontId="29" fillId="2" borderId="0" xfId="0" applyNumberFormat="1" applyFont="1" applyFill="1" applyAlignment="1">
      <alignment vertical="center"/>
    </xf>
    <xf numFmtId="4" fontId="27" fillId="2" borderId="0" xfId="1" applyNumberFormat="1" applyFont="1" applyFill="1" applyAlignment="1">
      <alignment horizontal="left" vertical="top"/>
    </xf>
    <xf numFmtId="0" fontId="1" fillId="2" borderId="1" xfId="0" applyFont="1" applyFill="1" applyBorder="1" applyAlignment="1">
      <alignment vertical="center"/>
    </xf>
    <xf numFmtId="0" fontId="11" fillId="2" borderId="13" xfId="1" applyFont="1" applyFill="1" applyBorder="1" applyAlignment="1">
      <alignment horizontal="left" vertical="center"/>
    </xf>
    <xf numFmtId="0" fontId="11" fillId="2" borderId="11" xfId="1" applyFont="1" applyFill="1" applyBorder="1" applyAlignment="1">
      <alignment horizontal="left" vertical="center"/>
    </xf>
    <xf numFmtId="0" fontId="2" fillId="2" borderId="0" xfId="0" applyFont="1" applyFill="1" applyAlignment="1">
      <alignment vertical="top" wrapText="1"/>
    </xf>
    <xf numFmtId="0" fontId="3" fillId="2" borderId="0" xfId="1" applyFont="1" applyFill="1" applyAlignment="1">
      <alignment vertical="top" wrapText="1"/>
    </xf>
    <xf numFmtId="0" fontId="11" fillId="2" borderId="0" xfId="1" applyFont="1" applyFill="1" applyAlignment="1">
      <alignment horizontal="center" vertical="top" wrapText="1"/>
    </xf>
    <xf numFmtId="0" fontId="1" fillId="2" borderId="0" xfId="1" applyFont="1" applyFill="1" applyAlignment="1">
      <alignment horizontal="left" vertical="center"/>
    </xf>
    <xf numFmtId="4" fontId="1" fillId="2" borderId="0" xfId="1" applyNumberFormat="1" applyFont="1" applyFill="1" applyAlignment="1">
      <alignment horizontal="left" vertical="center"/>
    </xf>
    <xf numFmtId="0" fontId="1" fillId="2" borderId="12" xfId="0" applyFont="1" applyFill="1" applyBorder="1" applyAlignment="1">
      <alignment horizontal="center" vertical="top" wrapText="1"/>
    </xf>
    <xf numFmtId="0" fontId="1" fillId="2" borderId="10" xfId="1" applyFont="1" applyFill="1" applyBorder="1" applyAlignment="1">
      <alignment horizontal="justify" vertical="top" wrapText="1"/>
    </xf>
    <xf numFmtId="3" fontId="20" fillId="2" borderId="0" xfId="0" applyNumberFormat="1" applyFont="1" applyFill="1" applyAlignment="1">
      <alignment horizontal="center" vertical="center" wrapText="1"/>
    </xf>
    <xf numFmtId="0" fontId="23" fillId="2" borderId="0" xfId="0" applyFont="1" applyFill="1" applyAlignment="1">
      <alignment horizontal="justify" vertical="top" wrapText="1"/>
    </xf>
    <xf numFmtId="0" fontId="23" fillId="2" borderId="0" xfId="1" applyFont="1" applyFill="1" applyAlignment="1">
      <alignment horizontal="justify" vertical="top" wrapText="1"/>
    </xf>
    <xf numFmtId="0" fontId="23" fillId="2" borderId="0" xfId="1" applyFont="1" applyFill="1" applyAlignment="1">
      <alignment horizontal="center" vertical="top" wrapText="1"/>
    </xf>
    <xf numFmtId="0" fontId="23" fillId="2" borderId="0" xfId="1" applyFont="1" applyFill="1" applyAlignment="1">
      <alignment horizontal="right" vertical="center" wrapText="1"/>
    </xf>
    <xf numFmtId="0" fontId="0" fillId="2" borderId="0" xfId="0" applyFill="1" applyAlignment="1">
      <alignment horizontal="center" vertical="center"/>
    </xf>
    <xf numFmtId="0" fontId="0" fillId="2" borderId="0" xfId="0" applyFill="1" applyAlignment="1">
      <alignment horizontal="center"/>
    </xf>
    <xf numFmtId="0" fontId="22" fillId="2" borderId="8" xfId="1" applyFont="1" applyFill="1" applyBorder="1" applyAlignment="1">
      <alignment horizontal="right" vertical="top" wrapText="1"/>
    </xf>
    <xf numFmtId="164" fontId="20" fillId="2" borderId="6" xfId="0" applyNumberFormat="1" applyFont="1" applyFill="1" applyBorder="1" applyAlignment="1">
      <alignment horizontal="center" vertical="center" wrapText="1"/>
    </xf>
    <xf numFmtId="4" fontId="1" fillId="2" borderId="11" xfId="0" applyNumberFormat="1" applyFont="1" applyFill="1" applyBorder="1" applyAlignment="1">
      <alignment horizontal="center" vertical="center" wrapText="1"/>
    </xf>
    <xf numFmtId="0" fontId="1" fillId="2" borderId="2" xfId="0" applyFont="1" applyFill="1" applyBorder="1" applyAlignment="1">
      <alignment horizontal="center" vertical="top" wrapText="1"/>
    </xf>
    <xf numFmtId="0" fontId="5" fillId="2" borderId="14" xfId="0" applyFont="1" applyFill="1" applyBorder="1" applyAlignment="1">
      <alignment horizontal="center" vertical="top" wrapText="1"/>
    </xf>
    <xf numFmtId="164" fontId="1" fillId="2" borderId="0" xfId="0" applyNumberFormat="1" applyFont="1" applyFill="1" applyAlignment="1">
      <alignment horizontal="center" vertical="center" wrapText="1"/>
    </xf>
    <xf numFmtId="0" fontId="1" fillId="2" borderId="6" xfId="0" applyFont="1" applyFill="1" applyBorder="1"/>
    <xf numFmtId="164" fontId="4" fillId="2" borderId="3" xfId="0" applyNumberFormat="1" applyFont="1" applyFill="1" applyBorder="1" applyAlignment="1">
      <alignment horizontal="justify" vertical="center" wrapText="1"/>
    </xf>
    <xf numFmtId="0" fontId="1" fillId="2" borderId="8" xfId="0" applyFont="1" applyFill="1" applyBorder="1"/>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7" xfId="0" applyFont="1" applyFill="1" applyBorder="1"/>
    <xf numFmtId="166" fontId="1" fillId="2" borderId="4" xfId="0" applyNumberFormat="1" applyFont="1" applyFill="1" applyBorder="1" applyAlignment="1">
      <alignment horizontal="center" vertical="center" wrapText="1"/>
    </xf>
    <xf numFmtId="166" fontId="1" fillId="2" borderId="5" xfId="0" applyNumberFormat="1" applyFont="1" applyFill="1" applyBorder="1" applyAlignment="1">
      <alignment horizontal="center" vertical="center" wrapText="1"/>
    </xf>
    <xf numFmtId="0" fontId="5" fillId="2" borderId="7" xfId="0" applyFont="1" applyFill="1" applyBorder="1" applyAlignment="1">
      <alignment vertical="top" wrapText="1"/>
    </xf>
    <xf numFmtId="0" fontId="5" fillId="2" borderId="7" xfId="0" applyFont="1" applyFill="1" applyBorder="1" applyAlignment="1">
      <alignment horizontal="center" vertical="top" wrapText="1"/>
    </xf>
    <xf numFmtId="0" fontId="5" fillId="2" borderId="11" xfId="0" applyFont="1" applyFill="1" applyBorder="1" applyAlignment="1">
      <alignment horizontal="center" vertical="top" wrapText="1"/>
    </xf>
    <xf numFmtId="165" fontId="4" fillId="2" borderId="3" xfId="0" applyNumberFormat="1" applyFont="1" applyFill="1" applyBorder="1" applyAlignment="1">
      <alignment horizontal="center" vertical="center" wrapText="1"/>
    </xf>
    <xf numFmtId="164" fontId="4" fillId="2" borderId="5" xfId="0" applyNumberFormat="1" applyFont="1" applyFill="1" applyBorder="1" applyAlignment="1">
      <alignment horizontal="justify" vertical="center" wrapText="1"/>
    </xf>
    <xf numFmtId="4" fontId="10" fillId="2" borderId="0" xfId="1" applyNumberFormat="1" applyFont="1" applyFill="1" applyAlignment="1">
      <alignment horizontal="center" vertical="center" wrapText="1"/>
    </xf>
    <xf numFmtId="0" fontId="3" fillId="2" borderId="13" xfId="0" applyFont="1" applyFill="1" applyBorder="1" applyAlignment="1">
      <alignment horizontal="center" vertical="center" wrapText="1"/>
    </xf>
    <xf numFmtId="0" fontId="15" fillId="2" borderId="11" xfId="1" applyFont="1" applyFill="1" applyBorder="1" applyAlignment="1">
      <alignment vertical="top"/>
    </xf>
    <xf numFmtId="4" fontId="1" fillId="2" borderId="2" xfId="1" applyNumberFormat="1" applyFont="1" applyFill="1" applyBorder="1" applyAlignment="1">
      <alignment horizontal="center" vertical="center" wrapText="1"/>
    </xf>
    <xf numFmtId="2" fontId="1" fillId="2" borderId="0" xfId="0" applyNumberFormat="1" applyFont="1" applyFill="1" applyAlignment="1">
      <alignment horizontal="justify" vertical="top" wrapText="1"/>
    </xf>
    <xf numFmtId="0" fontId="1" fillId="2" borderId="9" xfId="0" applyFont="1" applyFill="1" applyBorder="1" applyAlignment="1">
      <alignment horizontal="center" vertical="top" wrapText="1"/>
    </xf>
    <xf numFmtId="0" fontId="1" fillId="2" borderId="9" xfId="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0" xfId="0" applyFont="1" applyFill="1" applyBorder="1" applyAlignment="1">
      <alignment horizontal="justify" vertical="top" wrapText="1"/>
    </xf>
    <xf numFmtId="0" fontId="5" fillId="2" borderId="6" xfId="0" applyFont="1" applyFill="1" applyBorder="1" applyAlignment="1">
      <alignment horizontal="center" vertical="top" wrapText="1"/>
    </xf>
    <xf numFmtId="0" fontId="5" fillId="2" borderId="12" xfId="0" applyFont="1" applyFill="1" applyBorder="1" applyAlignment="1">
      <alignment horizontal="center" vertical="top" wrapText="1"/>
    </xf>
    <xf numFmtId="0" fontId="1" fillId="2" borderId="13" xfId="1" applyFont="1" applyFill="1" applyBorder="1" applyAlignment="1">
      <alignment horizontal="justify" vertical="top" wrapText="1"/>
    </xf>
    <xf numFmtId="165" fontId="1" fillId="2" borderId="10" xfId="0" applyNumberFormat="1" applyFont="1" applyFill="1" applyBorder="1" applyAlignment="1">
      <alignment horizontal="center" vertical="center" wrapText="1"/>
    </xf>
    <xf numFmtId="3" fontId="1" fillId="2" borderId="10" xfId="0" applyNumberFormat="1" applyFont="1" applyFill="1" applyBorder="1" applyAlignment="1">
      <alignment horizontal="center" vertical="center" wrapText="1"/>
    </xf>
    <xf numFmtId="0" fontId="19" fillId="2" borderId="7"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19" fillId="2" borderId="10" xfId="1" applyFont="1" applyFill="1" applyBorder="1" applyAlignment="1">
      <alignment horizontal="justify" vertical="top" wrapText="1"/>
    </xf>
    <xf numFmtId="0" fontId="19" fillId="2" borderId="13" xfId="1" applyFont="1" applyFill="1" applyBorder="1" applyAlignment="1">
      <alignment vertical="top" wrapText="1"/>
    </xf>
    <xf numFmtId="0" fontId="1" fillId="2" borderId="5" xfId="1" applyFont="1" applyFill="1" applyBorder="1" applyAlignment="1">
      <alignment horizontal="justify" vertical="top" wrapText="1"/>
    </xf>
    <xf numFmtId="0" fontId="15" fillId="2" borderId="4" xfId="1" applyFont="1" applyFill="1" applyBorder="1" applyAlignment="1">
      <alignment vertical="top"/>
    </xf>
    <xf numFmtId="0" fontId="15" fillId="2" borderId="5" xfId="1" applyFont="1" applyFill="1" applyBorder="1" applyAlignment="1">
      <alignment vertical="top"/>
    </xf>
    <xf numFmtId="0" fontId="1" fillId="2" borderId="6" xfId="1" applyFont="1" applyFill="1" applyBorder="1" applyAlignment="1">
      <alignment vertical="top"/>
    </xf>
    <xf numFmtId="165" fontId="1" fillId="2" borderId="4" xfId="1" applyNumberFormat="1" applyFont="1" applyFill="1" applyBorder="1" applyAlignment="1">
      <alignment horizontal="center" vertical="center" wrapText="1"/>
    </xf>
    <xf numFmtId="165" fontId="1" fillId="2" borderId="14" xfId="1" applyNumberFormat="1" applyFont="1" applyFill="1" applyBorder="1" applyAlignment="1">
      <alignment horizontal="center" vertical="center" wrapText="1"/>
    </xf>
    <xf numFmtId="0" fontId="16" fillId="2" borderId="4" xfId="1" applyFont="1" applyFill="1" applyBorder="1" applyAlignment="1">
      <alignment vertical="top"/>
    </xf>
    <xf numFmtId="0" fontId="16" fillId="2" borderId="5" xfId="1" applyFont="1" applyFill="1" applyBorder="1" applyAlignment="1">
      <alignment vertical="top"/>
    </xf>
    <xf numFmtId="165" fontId="1" fillId="2" borderId="11" xfId="1" applyNumberFormat="1" applyFont="1" applyFill="1" applyBorder="1" applyAlignment="1">
      <alignment horizontal="center" vertical="center"/>
    </xf>
    <xf numFmtId="0" fontId="17" fillId="2" borderId="4" xfId="1" applyFont="1" applyFill="1" applyBorder="1" applyAlignment="1">
      <alignment vertical="top"/>
    </xf>
    <xf numFmtId="0" fontId="17" fillId="2" borderId="5" xfId="1" applyFont="1" applyFill="1" applyBorder="1" applyAlignment="1">
      <alignment vertical="top"/>
    </xf>
    <xf numFmtId="0" fontId="1" fillId="2" borderId="2" xfId="0" applyFont="1" applyFill="1" applyBorder="1" applyAlignment="1">
      <alignment vertical="top" wrapText="1"/>
    </xf>
    <xf numFmtId="4" fontId="1" fillId="2" borderId="7" xfId="0" applyNumberFormat="1" applyFont="1" applyFill="1" applyBorder="1" applyAlignment="1">
      <alignment horizontal="center" vertical="center"/>
    </xf>
    <xf numFmtId="164" fontId="3" fillId="2" borderId="8" xfId="0" applyNumberFormat="1" applyFont="1" applyFill="1" applyBorder="1" applyAlignment="1">
      <alignment vertical="center" wrapText="1"/>
    </xf>
    <xf numFmtId="164" fontId="1" fillId="2" borderId="14" xfId="0" applyNumberFormat="1" applyFont="1" applyFill="1" applyBorder="1" applyAlignment="1">
      <alignment horizontal="center" vertical="center" wrapText="1"/>
    </xf>
    <xf numFmtId="164" fontId="3" fillId="2" borderId="10" xfId="0" applyNumberFormat="1" applyFont="1" applyFill="1" applyBorder="1" applyAlignment="1">
      <alignment horizontal="justify" vertical="center" wrapText="1"/>
    </xf>
    <xf numFmtId="164" fontId="3" fillId="2" borderId="8" xfId="0" applyNumberFormat="1" applyFont="1" applyFill="1" applyBorder="1" applyAlignment="1">
      <alignment horizontal="justify" vertical="center" wrapText="1"/>
    </xf>
    <xf numFmtId="0" fontId="1" fillId="2" borderId="6" xfId="0" applyFont="1" applyFill="1" applyBorder="1" applyAlignment="1">
      <alignment horizontal="center" wrapText="1"/>
    </xf>
    <xf numFmtId="0" fontId="8" fillId="2" borderId="6" xfId="0" applyFont="1" applyFill="1" applyBorder="1" applyAlignment="1">
      <alignment horizontal="justify" vertical="top" wrapText="1"/>
    </xf>
    <xf numFmtId="1" fontId="1" fillId="2" borderId="4" xfId="0" applyNumberFormat="1" applyFont="1" applyFill="1" applyBorder="1" applyAlignment="1">
      <alignment horizontal="center" vertical="center" wrapText="1"/>
    </xf>
    <xf numFmtId="0" fontId="8" fillId="2" borderId="6" xfId="0" applyFont="1" applyFill="1" applyBorder="1" applyAlignment="1">
      <alignment horizontal="center" vertical="top" wrapText="1"/>
    </xf>
    <xf numFmtId="0" fontId="1" fillId="2" borderId="2" xfId="0" applyFont="1" applyFill="1" applyBorder="1" applyAlignment="1">
      <alignment horizontal="justify" vertical="center" wrapText="1"/>
    </xf>
    <xf numFmtId="165" fontId="4" fillId="2" borderId="2" xfId="0" applyNumberFormat="1" applyFont="1" applyFill="1" applyBorder="1" applyAlignment="1">
      <alignment horizontal="center" vertical="center" wrapText="1"/>
    </xf>
    <xf numFmtId="0" fontId="6" fillId="2" borderId="8" xfId="0" applyFont="1" applyFill="1" applyBorder="1" applyAlignment="1">
      <alignment horizontal="justify" vertical="top" wrapText="1"/>
    </xf>
    <xf numFmtId="164" fontId="3" fillId="2" borderId="2" xfId="0" applyNumberFormat="1" applyFont="1" applyFill="1" applyBorder="1" applyAlignment="1">
      <alignment vertical="center" wrapText="1"/>
    </xf>
    <xf numFmtId="0" fontId="1" fillId="2" borderId="0" xfId="0" applyFont="1" applyFill="1" applyAlignment="1">
      <alignment horizontal="justify" vertical="center" wrapText="1"/>
    </xf>
    <xf numFmtId="0" fontId="1" fillId="2" borderId="10" xfId="0" applyFont="1" applyFill="1" applyBorder="1" applyAlignment="1">
      <alignment horizontal="left" vertical="top" wrapText="1"/>
    </xf>
    <xf numFmtId="0" fontId="1" fillId="2" borderId="13" xfId="0" applyFont="1" applyFill="1" applyBorder="1" applyAlignment="1">
      <alignment horizontal="justify" vertical="center" wrapText="1"/>
    </xf>
    <xf numFmtId="165" fontId="6" fillId="2" borderId="13" xfId="0" applyNumberFormat="1" applyFont="1" applyFill="1" applyBorder="1" applyAlignment="1">
      <alignment horizontal="center" vertical="center" wrapText="1"/>
    </xf>
    <xf numFmtId="165" fontId="6" fillId="2" borderId="11"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1" fontId="1" fillId="2" borderId="11"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1" fillId="2" borderId="6" xfId="0" applyFont="1" applyFill="1" applyBorder="1" applyAlignment="1">
      <alignment horizontal="center" vertical="top"/>
    </xf>
    <xf numFmtId="165" fontId="4" fillId="2" borderId="7" xfId="0" applyNumberFormat="1" applyFont="1" applyFill="1" applyBorder="1" applyAlignment="1">
      <alignment horizontal="center" vertical="center" wrapText="1"/>
    </xf>
    <xf numFmtId="164" fontId="7" fillId="2" borderId="5" xfId="0" applyNumberFormat="1" applyFont="1" applyFill="1" applyBorder="1" applyAlignment="1">
      <alignment horizontal="justify"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164" fontId="4" fillId="2" borderId="7" xfId="0" applyNumberFormat="1" applyFont="1" applyFill="1" applyBorder="1" applyAlignment="1">
      <alignment horizontal="justify" vertical="center" wrapText="1"/>
    </xf>
    <xf numFmtId="165" fontId="4" fillId="2" borderId="7" xfId="0" applyNumberFormat="1" applyFont="1" applyFill="1" applyBorder="1" applyAlignment="1">
      <alignment horizontal="justify" vertical="center" wrapText="1"/>
    </xf>
    <xf numFmtId="0" fontId="1" fillId="2" borderId="12" xfId="0" applyFont="1" applyFill="1" applyBorder="1" applyAlignment="1">
      <alignment horizontal="center" vertical="top"/>
    </xf>
    <xf numFmtId="0" fontId="29" fillId="2" borderId="0" xfId="0" applyFont="1" applyFill="1"/>
    <xf numFmtId="0" fontId="29" fillId="2" borderId="0" xfId="0" applyFont="1" applyFill="1" applyAlignment="1">
      <alignment vertical="center"/>
    </xf>
    <xf numFmtId="0" fontId="26" fillId="2" borderId="0" xfId="1" applyFont="1" applyFill="1" applyAlignment="1">
      <alignment horizontal="left" vertical="top" wrapText="1"/>
    </xf>
    <xf numFmtId="4" fontId="1" fillId="2" borderId="14" xfId="0" applyNumberFormat="1" applyFont="1" applyFill="1" applyBorder="1" applyAlignment="1">
      <alignment horizontal="center" vertical="center" wrapText="1"/>
    </xf>
    <xf numFmtId="164" fontId="4" fillId="2" borderId="10" xfId="0" applyNumberFormat="1" applyFont="1" applyFill="1" applyBorder="1" applyAlignment="1">
      <alignment horizontal="justify" vertical="center" wrapText="1"/>
    </xf>
    <xf numFmtId="164" fontId="3" fillId="2" borderId="15" xfId="0" applyNumberFormat="1" applyFont="1" applyFill="1" applyBorder="1" applyAlignment="1">
      <alignment vertical="center" wrapText="1"/>
    </xf>
    <xf numFmtId="164" fontId="3" fillId="2" borderId="10" xfId="0" applyNumberFormat="1" applyFont="1" applyFill="1" applyBorder="1" applyAlignment="1">
      <alignment vertical="center" wrapText="1"/>
    </xf>
    <xf numFmtId="3" fontId="1" fillId="2" borderId="11" xfId="1" applyNumberFormat="1" applyFont="1" applyFill="1" applyBorder="1" applyAlignment="1">
      <alignment horizontal="center" vertical="center" wrapText="1"/>
    </xf>
    <xf numFmtId="0" fontId="1" fillId="2" borderId="13" xfId="0" applyFont="1" applyFill="1" applyBorder="1" applyAlignment="1">
      <alignment horizontal="justify" vertical="top" wrapText="1"/>
    </xf>
    <xf numFmtId="0" fontId="1" fillId="2" borderId="14" xfId="1" applyFont="1" applyFill="1" applyBorder="1" applyAlignment="1">
      <alignment horizontal="justify" vertical="top" wrapText="1"/>
    </xf>
    <xf numFmtId="0" fontId="1" fillId="2" borderId="0" xfId="0" applyFont="1" applyFill="1" applyAlignment="1">
      <alignment horizontal="justify" vertical="top" wrapText="1"/>
    </xf>
    <xf numFmtId="0" fontId="1" fillId="2" borderId="10" xfId="0" applyFont="1" applyFill="1" applyBorder="1" applyAlignment="1">
      <alignment horizontal="center" vertical="top"/>
    </xf>
    <xf numFmtId="0" fontId="20" fillId="2" borderId="0" xfId="1" applyFont="1" applyFill="1" applyAlignment="1">
      <alignment horizontal="left" vertical="center" wrapText="1"/>
    </xf>
    <xf numFmtId="165" fontId="1" fillId="2" borderId="10" xfId="1" applyNumberFormat="1" applyFont="1" applyFill="1" applyBorder="1" applyAlignment="1">
      <alignment horizontal="center" vertical="center" wrapText="1"/>
    </xf>
    <xf numFmtId="164" fontId="3" fillId="2" borderId="0" xfId="0" applyNumberFormat="1" applyFont="1" applyFill="1" applyAlignment="1">
      <alignment vertical="center" wrapText="1"/>
    </xf>
    <xf numFmtId="3" fontId="1" fillId="2" borderId="8" xfId="0" applyNumberFormat="1" applyFont="1" applyFill="1" applyBorder="1" applyAlignment="1">
      <alignment horizontal="center" vertical="center" wrapText="1"/>
    </xf>
    <xf numFmtId="0" fontId="15" fillId="2" borderId="15" xfId="1" applyFont="1" applyFill="1" applyBorder="1" applyAlignment="1">
      <alignment vertical="top"/>
    </xf>
    <xf numFmtId="0" fontId="17" fillId="2" borderId="4" xfId="1" applyFont="1" applyFill="1" applyBorder="1" applyAlignment="1">
      <alignment vertical="center"/>
    </xf>
    <xf numFmtId="0" fontId="17" fillId="2" borderId="5" xfId="1" applyFont="1" applyFill="1" applyBorder="1" applyAlignment="1">
      <alignment vertical="center"/>
    </xf>
    <xf numFmtId="0" fontId="1" fillId="2" borderId="8" xfId="1" applyFont="1" applyFill="1" applyBorder="1" applyAlignment="1">
      <alignment vertical="top"/>
    </xf>
    <xf numFmtId="0" fontId="1" fillId="2" borderId="11" xfId="1" applyFont="1" applyFill="1" applyBorder="1" applyAlignment="1">
      <alignment horizontal="center" vertical="center"/>
    </xf>
    <xf numFmtId="0" fontId="1" fillId="2" borderId="10" xfId="1" applyFont="1" applyFill="1" applyBorder="1" applyAlignment="1">
      <alignment horizontal="center" vertical="center"/>
    </xf>
    <xf numFmtId="0" fontId="0" fillId="3" borderId="0" xfId="0" applyFill="1"/>
    <xf numFmtId="0" fontId="1" fillId="2" borderId="2" xfId="1" applyFont="1" applyFill="1" applyBorder="1" applyAlignment="1">
      <alignment horizontal="justify" vertical="top" wrapText="1"/>
    </xf>
    <xf numFmtId="164" fontId="1" fillId="2" borderId="3" xfId="0" applyNumberFormat="1" applyFont="1" applyFill="1" applyBorder="1" applyAlignment="1">
      <alignment horizontal="center" vertical="center" wrapText="1"/>
    </xf>
    <xf numFmtId="0" fontId="1" fillId="2" borderId="13" xfId="0" applyFont="1" applyFill="1" applyBorder="1" applyAlignment="1">
      <alignment vertical="top" wrapText="1"/>
    </xf>
    <xf numFmtId="0" fontId="3" fillId="2" borderId="14" xfId="0" applyFont="1" applyFill="1" applyBorder="1" applyAlignment="1">
      <alignment horizontal="right" vertical="center" wrapText="1"/>
    </xf>
    <xf numFmtId="164" fontId="3" fillId="2" borderId="15" xfId="0" applyNumberFormat="1" applyFont="1" applyFill="1" applyBorder="1" applyAlignment="1">
      <alignment horizontal="left" vertical="center" wrapText="1"/>
    </xf>
    <xf numFmtId="0" fontId="1" fillId="2" borderId="6" xfId="1" applyFont="1" applyFill="1" applyBorder="1" applyAlignment="1">
      <alignment horizontal="justify" vertical="top" wrapText="1"/>
    </xf>
    <xf numFmtId="0" fontId="19" fillId="2" borderId="6" xfId="1" applyFont="1" applyFill="1" applyBorder="1" applyAlignment="1">
      <alignment horizontal="center" vertical="top" wrapText="1"/>
    </xf>
    <xf numFmtId="0" fontId="1" fillId="2" borderId="8" xfId="1" applyFont="1" applyFill="1" applyBorder="1" applyAlignment="1">
      <alignment horizontal="right" vertical="top" wrapText="1"/>
    </xf>
    <xf numFmtId="0" fontId="19" fillId="2" borderId="8" xfId="1" applyFont="1" applyFill="1" applyBorder="1" applyAlignment="1">
      <alignment horizontal="center" vertical="top" wrapText="1"/>
    </xf>
    <xf numFmtId="164" fontId="1" fillId="2" borderId="9" xfId="0" applyNumberFormat="1" applyFont="1" applyFill="1" applyBorder="1" applyAlignment="1">
      <alignment horizontal="justify" vertical="center" wrapText="1"/>
    </xf>
    <xf numFmtId="165" fontId="4" fillId="2" borderId="5" xfId="0" applyNumberFormat="1" applyFont="1" applyFill="1" applyBorder="1" applyAlignment="1">
      <alignment horizontal="center" vertical="center" wrapText="1"/>
    </xf>
    <xf numFmtId="165" fontId="4" fillId="2" borderId="3" xfId="0" applyNumberFormat="1" applyFont="1" applyFill="1" applyBorder="1" applyAlignment="1">
      <alignment horizontal="justify" vertical="center" wrapText="1"/>
    </xf>
    <xf numFmtId="3" fontId="1" fillId="2" borderId="7" xfId="0" applyNumberFormat="1" applyFont="1" applyFill="1" applyBorder="1" applyAlignment="1">
      <alignment horizontal="center" vertical="center" wrapText="1"/>
    </xf>
    <xf numFmtId="0" fontId="1" fillId="2" borderId="5" xfId="0" applyFont="1" applyFill="1" applyBorder="1" applyAlignment="1">
      <alignment horizontal="justify" vertical="center" wrapText="1"/>
    </xf>
    <xf numFmtId="3" fontId="1" fillId="2" borderId="2" xfId="0" applyNumberFormat="1" applyFont="1" applyFill="1" applyBorder="1" applyAlignment="1">
      <alignment horizontal="center" vertical="center" wrapText="1"/>
    </xf>
    <xf numFmtId="164" fontId="4" fillId="2" borderId="9" xfId="0" applyNumberFormat="1" applyFont="1" applyFill="1" applyBorder="1" applyAlignment="1">
      <alignment horizontal="justify" vertical="center" wrapText="1"/>
    </xf>
    <xf numFmtId="165" fontId="4" fillId="2" borderId="9" xfId="0" applyNumberFormat="1" applyFont="1" applyFill="1" applyBorder="1" applyAlignment="1">
      <alignment horizontal="center" vertical="center" wrapText="1"/>
    </xf>
    <xf numFmtId="167" fontId="4" fillId="2" borderId="11" xfId="1" applyNumberFormat="1" applyFont="1" applyFill="1" applyBorder="1" applyAlignment="1">
      <alignment horizontal="justify" vertical="center" wrapText="1"/>
    </xf>
    <xf numFmtId="4" fontId="4" fillId="2" borderId="11" xfId="1" applyNumberFormat="1" applyFont="1" applyFill="1" applyBorder="1" applyAlignment="1">
      <alignment horizontal="center" vertical="center" wrapText="1"/>
    </xf>
    <xf numFmtId="4" fontId="4" fillId="2" borderId="10" xfId="1"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165" fontId="1" fillId="2" borderId="5" xfId="0" applyNumberFormat="1" applyFont="1" applyFill="1" applyBorder="1" applyAlignment="1">
      <alignment horizontal="center" vertical="top" wrapText="1"/>
    </xf>
    <xf numFmtId="165" fontId="1" fillId="2" borderId="3" xfId="0" applyNumberFormat="1" applyFont="1" applyFill="1" applyBorder="1" applyAlignment="1">
      <alignment horizontal="center" vertical="top" wrapText="1"/>
    </xf>
    <xf numFmtId="167" fontId="1" fillId="2" borderId="10" xfId="1" applyNumberFormat="1" applyFont="1" applyFill="1" applyBorder="1" applyAlignment="1">
      <alignment horizontal="justify" vertical="center" wrapText="1"/>
    </xf>
    <xf numFmtId="4" fontId="1" fillId="2" borderId="10" xfId="1" applyNumberFormat="1" applyFont="1" applyFill="1" applyBorder="1" applyAlignment="1">
      <alignment horizontal="center" vertical="center" wrapText="1"/>
    </xf>
    <xf numFmtId="164" fontId="1" fillId="2" borderId="9" xfId="0" applyNumberFormat="1" applyFont="1" applyFill="1" applyBorder="1" applyAlignment="1">
      <alignment horizontal="center" vertical="center" wrapText="1"/>
    </xf>
    <xf numFmtId="0" fontId="22" fillId="2" borderId="7" xfId="0" applyFont="1" applyFill="1" applyBorder="1" applyAlignment="1">
      <alignment vertical="top" wrapText="1"/>
    </xf>
    <xf numFmtId="0" fontId="3" fillId="2" borderId="3" xfId="0" applyFont="1" applyFill="1" applyBorder="1" applyAlignment="1">
      <alignment horizontal="right" vertical="center" wrapText="1"/>
    </xf>
    <xf numFmtId="4" fontId="3" fillId="2" borderId="3" xfId="0" applyNumberFormat="1" applyFont="1" applyFill="1" applyBorder="1" applyAlignment="1">
      <alignment horizontal="center" vertical="center" wrapText="1"/>
    </xf>
    <xf numFmtId="0" fontId="1" fillId="2" borderId="3" xfId="0" applyFont="1" applyFill="1" applyBorder="1" applyAlignment="1">
      <alignment horizontal="right" vertical="center"/>
    </xf>
    <xf numFmtId="0" fontId="31" fillId="2" borderId="0" xfId="1" applyFont="1" applyFill="1" applyAlignment="1">
      <alignment horizontal="center" vertical="center"/>
    </xf>
    <xf numFmtId="0" fontId="6" fillId="2" borderId="8" xfId="1" applyFont="1" applyFill="1" applyBorder="1" applyAlignment="1">
      <alignment horizontal="justify" vertical="top" wrapText="1"/>
    </xf>
    <xf numFmtId="0" fontId="3" fillId="2" borderId="6" xfId="0" applyFont="1" applyFill="1" applyBorder="1" applyAlignment="1">
      <alignment horizontal="right" vertical="center"/>
    </xf>
    <xf numFmtId="164" fontId="1" fillId="0" borderId="11" xfId="0" applyNumberFormat="1" applyFont="1" applyBorder="1" applyAlignment="1">
      <alignment horizontal="justify" vertical="center" wrapText="1"/>
    </xf>
    <xf numFmtId="0" fontId="12" fillId="0" borderId="0" xfId="1" applyFont="1" applyAlignment="1">
      <alignment horizontal="center" vertical="top" wrapText="1"/>
    </xf>
    <xf numFmtId="2" fontId="5" fillId="2" borderId="4" xfId="0" applyNumberFormat="1" applyFont="1" applyFill="1" applyBorder="1" applyAlignment="1">
      <alignment horizontal="center"/>
    </xf>
    <xf numFmtId="0" fontId="0" fillId="2" borderId="5" xfId="0" applyFill="1" applyBorder="1"/>
    <xf numFmtId="0" fontId="12" fillId="2" borderId="0" xfId="1" applyFont="1" applyFill="1" applyAlignment="1">
      <alignment vertical="top"/>
    </xf>
    <xf numFmtId="0" fontId="3" fillId="2" borderId="1" xfId="1" applyFont="1" applyFill="1" applyBorder="1" applyAlignment="1">
      <alignment horizontal="justify" vertical="center" wrapText="1"/>
    </xf>
    <xf numFmtId="0" fontId="16" fillId="2" borderId="14" xfId="1" applyFont="1" applyFill="1" applyBorder="1" applyAlignment="1">
      <alignment horizontal="justify" vertical="center" wrapText="1"/>
    </xf>
    <xf numFmtId="0" fontId="16" fillId="2" borderId="2" xfId="1" applyFont="1" applyFill="1" applyBorder="1" applyAlignment="1">
      <alignment horizontal="justify" vertical="center" wrapText="1"/>
    </xf>
    <xf numFmtId="0" fontId="19" fillId="2" borderId="0" xfId="1" applyFont="1" applyFill="1" applyBorder="1" applyAlignment="1">
      <alignment horizontal="center" vertical="top" wrapText="1"/>
    </xf>
    <xf numFmtId="0" fontId="1" fillId="2" borderId="3" xfId="1" applyFont="1" applyFill="1" applyBorder="1" applyAlignment="1">
      <alignment horizontal="justify" vertical="top" wrapText="1"/>
    </xf>
    <xf numFmtId="165" fontId="1" fillId="2" borderId="3" xfId="0" applyNumberFormat="1" applyFont="1" applyFill="1" applyBorder="1" applyAlignment="1">
      <alignment horizontal="justify" vertical="center" wrapText="1"/>
    </xf>
    <xf numFmtId="0" fontId="1" fillId="2" borderId="7" xfId="1" applyFont="1" applyFill="1" applyBorder="1" applyAlignment="1">
      <alignment horizontal="justify" vertical="top" wrapText="1"/>
    </xf>
    <xf numFmtId="0" fontId="1" fillId="2" borderId="9" xfId="1" applyFont="1" applyFill="1" applyBorder="1" applyAlignment="1">
      <alignment horizontal="justify" vertical="top" wrapText="1"/>
    </xf>
    <xf numFmtId="0" fontId="1" fillId="2" borderId="8" xfId="1" applyFont="1" applyFill="1" applyBorder="1" applyAlignment="1">
      <alignment horizontal="justify" vertical="top" wrapText="1"/>
    </xf>
    <xf numFmtId="0" fontId="1" fillId="2" borderId="9" xfId="1" applyFont="1" applyFill="1" applyBorder="1" applyAlignment="1">
      <alignment horizontal="center" vertical="top" wrapText="1"/>
    </xf>
    <xf numFmtId="0" fontId="1" fillId="2" borderId="8" xfId="1" applyFont="1" applyFill="1" applyBorder="1" applyAlignment="1">
      <alignment horizontal="center" vertical="top" wrapText="1"/>
    </xf>
    <xf numFmtId="0" fontId="12" fillId="2" borderId="0" xfId="1" applyFont="1" applyFill="1" applyAlignment="1">
      <alignment horizontal="left" vertical="top" wrapText="1"/>
    </xf>
    <xf numFmtId="0" fontId="12" fillId="0" borderId="0" xfId="1" applyFont="1" applyAlignment="1">
      <alignment horizontal="center" vertical="top" wrapText="1"/>
    </xf>
    <xf numFmtId="0" fontId="12" fillId="2" borderId="0" xfId="1" applyFont="1" applyFill="1" applyAlignment="1">
      <alignment horizontal="center" vertical="top" wrapText="1"/>
    </xf>
    <xf numFmtId="0" fontId="3" fillId="2" borderId="0" xfId="0" applyFont="1" applyFill="1" applyAlignment="1">
      <alignment horizontal="right" vertical="center" wrapText="1"/>
    </xf>
    <xf numFmtId="0" fontId="26" fillId="2" borderId="6" xfId="1" applyFont="1" applyFill="1" applyBorder="1" applyAlignment="1">
      <alignment horizontal="left" vertical="top" wrapText="1"/>
    </xf>
    <xf numFmtId="0" fontId="26" fillId="2" borderId="0" xfId="1" applyFont="1" applyFill="1" applyAlignment="1">
      <alignment horizontal="left" vertical="top" wrapText="1"/>
    </xf>
    <xf numFmtId="0" fontId="1" fillId="2" borderId="0" xfId="1" applyFont="1" applyFill="1" applyAlignment="1">
      <alignment horizontal="justify" vertical="top" wrapText="1"/>
    </xf>
    <xf numFmtId="0" fontId="3" fillId="2" borderId="6" xfId="1" applyFont="1" applyFill="1" applyBorder="1" applyAlignment="1">
      <alignment horizontal="left" vertical="center"/>
    </xf>
    <xf numFmtId="0" fontId="3" fillId="2" borderId="0" xfId="1" applyFont="1" applyFill="1" applyAlignment="1">
      <alignment horizontal="left" vertical="center"/>
    </xf>
    <xf numFmtId="0" fontId="3" fillId="2" borderId="14" xfId="1" applyFont="1" applyFill="1" applyBorder="1" applyAlignment="1">
      <alignment horizontal="left" vertical="center"/>
    </xf>
    <xf numFmtId="0" fontId="3" fillId="2" borderId="7" xfId="1" applyFont="1" applyFill="1" applyBorder="1" applyAlignment="1">
      <alignment horizontal="left" vertical="center"/>
    </xf>
    <xf numFmtId="0" fontId="1" fillId="2" borderId="2" xfId="0" applyFont="1" applyFill="1" applyBorder="1" applyAlignment="1">
      <alignment horizontal="justify" vertical="top" wrapText="1"/>
    </xf>
    <xf numFmtId="0" fontId="1" fillId="2" borderId="7" xfId="0" applyFont="1" applyFill="1" applyBorder="1" applyAlignment="1">
      <alignment horizontal="justify" vertical="top" wrapText="1"/>
    </xf>
    <xf numFmtId="0" fontId="1" fillId="2" borderId="9"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2" xfId="1" applyFont="1" applyFill="1" applyBorder="1" applyAlignment="1">
      <alignment horizontal="justify" vertical="top" wrapText="1"/>
    </xf>
    <xf numFmtId="0" fontId="3" fillId="2" borderId="0" xfId="0" applyFont="1" applyFill="1" applyAlignment="1">
      <alignment horizontal="right" vertical="center"/>
    </xf>
    <xf numFmtId="0" fontId="1" fillId="2" borderId="0" xfId="0" applyFont="1" applyFill="1" applyAlignment="1">
      <alignment horizontal="right" vertical="center"/>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 fillId="2" borderId="6" xfId="1" applyFont="1" applyFill="1" applyBorder="1" applyAlignment="1">
      <alignment horizontal="center" vertical="top" wrapText="1"/>
    </xf>
    <xf numFmtId="0" fontId="6" fillId="2" borderId="8" xfId="1" applyFont="1" applyFill="1" applyBorder="1" applyAlignment="1">
      <alignment horizontal="justify" vertical="top" wrapText="1"/>
    </xf>
    <xf numFmtId="0" fontId="1" fillId="2" borderId="9"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 fillId="2" borderId="1"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8" xfId="0" applyFont="1" applyFill="1" applyBorder="1" applyAlignment="1">
      <alignment horizontal="left" vertical="top" wrapText="1"/>
    </xf>
    <xf numFmtId="0" fontId="1" fillId="2" borderId="14" xfId="1" applyFont="1" applyFill="1" applyBorder="1" applyAlignment="1">
      <alignment horizontal="center" vertical="top" wrapText="1"/>
    </xf>
    <xf numFmtId="0" fontId="1" fillId="2" borderId="0" xfId="1" applyFont="1" applyFill="1" applyAlignment="1">
      <alignment horizontal="center" vertical="top" wrapText="1"/>
    </xf>
    <xf numFmtId="0" fontId="1" fillId="2" borderId="13" xfId="0" applyFont="1" applyFill="1" applyBorder="1" applyAlignment="1">
      <alignment horizontal="right" vertical="center"/>
    </xf>
    <xf numFmtId="0" fontId="3" fillId="2" borderId="1"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4" fillId="2" borderId="9" xfId="1" applyFont="1" applyFill="1" applyBorder="1" applyAlignment="1">
      <alignment horizontal="justify" vertical="top" wrapText="1"/>
    </xf>
    <xf numFmtId="0" fontId="4" fillId="2" borderId="8" xfId="1" applyFont="1" applyFill="1" applyBorder="1" applyAlignment="1">
      <alignment horizontal="justify" vertical="top" wrapText="1"/>
    </xf>
    <xf numFmtId="2" fontId="1" fillId="2" borderId="0" xfId="0" applyNumberFormat="1" applyFont="1" applyFill="1" applyAlignment="1">
      <alignment horizontal="justify" vertical="top" wrapText="1"/>
    </xf>
    <xf numFmtId="0" fontId="1" fillId="2" borderId="10" xfId="0" applyFont="1" applyFill="1" applyBorder="1" applyAlignment="1">
      <alignment horizontal="justify" vertical="top" wrapText="1"/>
    </xf>
    <xf numFmtId="0" fontId="1" fillId="2" borderId="0" xfId="0" applyFont="1" applyFill="1" applyAlignment="1">
      <alignment horizontal="right" vertical="center" wrapText="1"/>
    </xf>
    <xf numFmtId="0" fontId="3" fillId="2" borderId="6" xfId="0" applyFont="1" applyFill="1" applyBorder="1" applyAlignment="1">
      <alignment horizontal="right" vertical="center"/>
    </xf>
    <xf numFmtId="0" fontId="1" fillId="2" borderId="1" xfId="0" applyFont="1" applyFill="1" applyBorder="1" applyAlignment="1">
      <alignment horizontal="justify" vertical="top" wrapText="1"/>
    </xf>
    <xf numFmtId="0" fontId="1" fillId="2" borderId="6" xfId="0" applyFont="1" applyFill="1" applyBorder="1" applyAlignment="1">
      <alignment horizontal="justify" vertical="top" wrapText="1"/>
    </xf>
    <xf numFmtId="0" fontId="4" fillId="2" borderId="9" xfId="0" applyFont="1" applyFill="1" applyBorder="1" applyAlignment="1">
      <alignment horizontal="justify" vertical="top" wrapText="1"/>
    </xf>
    <xf numFmtId="0" fontId="4" fillId="2" borderId="8" xfId="0" applyFont="1" applyFill="1" applyBorder="1" applyAlignment="1">
      <alignment horizontal="justify" vertical="top" wrapText="1"/>
    </xf>
    <xf numFmtId="0" fontId="0" fillId="2" borderId="10" xfId="0" applyFill="1" applyBorder="1" applyAlignment="1">
      <alignment horizontal="justify" vertical="top" wrapText="1"/>
    </xf>
    <xf numFmtId="0" fontId="3" fillId="2" borderId="6" xfId="0" applyFont="1" applyFill="1" applyBorder="1" applyAlignment="1">
      <alignment horizontal="right" vertical="center" wrapText="1"/>
    </xf>
    <xf numFmtId="0" fontId="3" fillId="2" borderId="14" xfId="1" applyFont="1" applyFill="1" applyBorder="1" applyAlignment="1">
      <alignment horizontal="right" vertical="center" wrapText="1"/>
    </xf>
    <xf numFmtId="0" fontId="3" fillId="2" borderId="1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 fillId="2" borderId="12" xfId="0" applyFont="1" applyFill="1" applyBorder="1" applyAlignment="1">
      <alignment horizontal="center" vertical="top" wrapText="1"/>
    </xf>
    <xf numFmtId="165" fontId="1" fillId="2" borderId="14"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0" fontId="3" fillId="2" borderId="14" xfId="0" applyFont="1" applyFill="1" applyBorder="1" applyAlignment="1">
      <alignment horizontal="right" vertical="center"/>
    </xf>
    <xf numFmtId="0" fontId="1" fillId="2" borderId="0" xfId="1" applyFont="1" applyFill="1" applyAlignment="1">
      <alignment horizontal="right" vertical="center" wrapText="1"/>
    </xf>
    <xf numFmtId="0" fontId="3" fillId="2" borderId="12" xfId="0" applyFont="1" applyFill="1" applyBorder="1" applyAlignment="1">
      <alignment horizontal="left" vertical="center" wrapText="1"/>
    </xf>
    <xf numFmtId="0" fontId="1" fillId="2" borderId="13" xfId="0" applyFont="1" applyFill="1" applyBorder="1" applyAlignment="1">
      <alignment horizontal="left" vertical="center"/>
    </xf>
    <xf numFmtId="0" fontId="1" fillId="2" borderId="11" xfId="0" applyFont="1" applyFill="1" applyBorder="1" applyAlignment="1">
      <alignment horizontal="left" vertical="center"/>
    </xf>
    <xf numFmtId="0" fontId="1" fillId="2" borderId="14" xfId="0" applyFont="1" applyFill="1" applyBorder="1" applyAlignment="1">
      <alignment horizontal="justify" vertical="top" wrapText="1"/>
    </xf>
    <xf numFmtId="0" fontId="1" fillId="2" borderId="0" xfId="0" applyFont="1" applyFill="1" applyAlignment="1">
      <alignment horizontal="justify" vertical="top" wrapText="1"/>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164" fontId="3" fillId="2" borderId="4" xfId="0" applyNumberFormat="1" applyFont="1" applyFill="1" applyBorder="1" applyAlignment="1">
      <alignment horizontal="left" vertical="center" wrapText="1"/>
    </xf>
    <xf numFmtId="164" fontId="3" fillId="2" borderId="5" xfId="0" applyNumberFormat="1" applyFont="1" applyFill="1" applyBorder="1" applyAlignment="1">
      <alignment horizontal="left" vertical="center" wrapText="1"/>
    </xf>
    <xf numFmtId="164" fontId="3" fillId="2" borderId="15" xfId="0" applyNumberFormat="1" applyFont="1" applyFill="1" applyBorder="1" applyAlignment="1">
      <alignment horizontal="left" vertical="center" wrapText="1"/>
    </xf>
    <xf numFmtId="0" fontId="1" fillId="2" borderId="1" xfId="1"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8" xfId="0" applyFont="1" applyFill="1" applyBorder="1" applyAlignment="1">
      <alignment horizontal="center" vertical="top"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8" fillId="2" borderId="0" xfId="0" applyFont="1" applyFill="1" applyAlignment="1">
      <alignment horizontal="center" vertical="top"/>
    </xf>
    <xf numFmtId="0" fontId="21" fillId="2" borderId="0" xfId="0" applyFont="1" applyFill="1" applyAlignment="1">
      <alignment horizontal="left" vertical="top"/>
    </xf>
    <xf numFmtId="0" fontId="5" fillId="2" borderId="7" xfId="0" applyFont="1" applyFill="1" applyBorder="1" applyAlignment="1">
      <alignment horizontal="justify" vertical="top" wrapText="1"/>
    </xf>
    <xf numFmtId="0" fontId="1" fillId="2" borderId="5" xfId="0" applyFont="1" applyFill="1" applyBorder="1" applyAlignment="1">
      <alignment horizontal="justify" vertical="top" wrapText="1"/>
    </xf>
    <xf numFmtId="0" fontId="1" fillId="2" borderId="11" xfId="0" applyFont="1" applyFill="1" applyBorder="1" applyAlignment="1">
      <alignment horizontal="justify" vertical="top" wrapText="1"/>
    </xf>
    <xf numFmtId="0" fontId="3" fillId="2" borderId="6" xfId="0" applyFont="1" applyFill="1" applyBorder="1" applyAlignment="1">
      <alignment horizontal="left" vertical="center" wrapText="1"/>
    </xf>
    <xf numFmtId="0" fontId="1" fillId="2" borderId="0" xfId="0" applyFont="1" applyFill="1" applyAlignment="1">
      <alignment horizontal="left" vertical="center"/>
    </xf>
    <xf numFmtId="0" fontId="1" fillId="2" borderId="7" xfId="0" applyFont="1" applyFill="1" applyBorder="1" applyAlignment="1">
      <alignment horizontal="left" vertical="center"/>
    </xf>
    <xf numFmtId="0" fontId="5" fillId="2" borderId="12" xfId="0" applyFont="1" applyFill="1" applyBorder="1" applyAlignment="1">
      <alignment horizontal="center" vertical="top" wrapText="1"/>
    </xf>
    <xf numFmtId="0" fontId="5" fillId="2" borderId="8" xfId="0" applyFont="1" applyFill="1" applyBorder="1" applyAlignment="1">
      <alignment horizontal="justify" vertical="top" wrapText="1"/>
    </xf>
    <xf numFmtId="0" fontId="5" fillId="2" borderId="10" xfId="0" applyFont="1" applyFill="1" applyBorder="1" applyAlignment="1">
      <alignment horizontal="justify" vertical="top" wrapText="1"/>
    </xf>
    <xf numFmtId="0" fontId="6" fillId="2" borderId="6" xfId="1" applyFont="1" applyFill="1" applyBorder="1" applyAlignment="1">
      <alignment horizontal="justify" vertical="top" wrapText="1"/>
    </xf>
    <xf numFmtId="0" fontId="1" fillId="2" borderId="1" xfId="1" applyFont="1" applyFill="1" applyBorder="1" applyAlignment="1">
      <alignment horizontal="justify" vertical="top" wrapText="1"/>
    </xf>
    <xf numFmtId="0" fontId="1" fillId="2" borderId="6" xfId="1" applyFont="1" applyFill="1" applyBorder="1" applyAlignment="1">
      <alignment horizontal="justify" vertical="top" wrapText="1"/>
    </xf>
    <xf numFmtId="0" fontId="1" fillId="2" borderId="14" xfId="1" applyFont="1" applyFill="1" applyBorder="1" applyAlignment="1">
      <alignment horizontal="justify" vertical="top" wrapText="1"/>
    </xf>
    <xf numFmtId="0" fontId="1" fillId="2" borderId="13" xfId="1" applyFont="1" applyFill="1" applyBorder="1" applyAlignment="1">
      <alignment horizontal="justify" vertical="top" wrapText="1"/>
    </xf>
    <xf numFmtId="0" fontId="1" fillId="2" borderId="6" xfId="0" applyFont="1" applyFill="1" applyBorder="1" applyAlignment="1">
      <alignment horizontal="justify" vertical="top"/>
    </xf>
    <xf numFmtId="0" fontId="1" fillId="2" borderId="2" xfId="1" applyFont="1" applyFill="1" applyBorder="1" applyAlignment="1">
      <alignment horizontal="center" vertical="top" wrapText="1"/>
    </xf>
    <xf numFmtId="0" fontId="1" fillId="2" borderId="7" xfId="1" applyFont="1" applyFill="1" applyBorder="1" applyAlignment="1">
      <alignment horizontal="center" vertical="top" wrapText="1"/>
    </xf>
    <xf numFmtId="0" fontId="3" fillId="2" borderId="0" xfId="1" applyFont="1" applyFill="1" applyAlignment="1">
      <alignment horizontal="right" vertical="center" wrapText="1"/>
    </xf>
    <xf numFmtId="0" fontId="3" fillId="2" borderId="7" xfId="1" applyFont="1" applyFill="1" applyBorder="1" applyAlignment="1">
      <alignment horizontal="right" vertical="center" wrapText="1"/>
    </xf>
    <xf numFmtId="0" fontId="1" fillId="2" borderId="8" xfId="1" applyFont="1" applyFill="1" applyBorder="1" applyAlignment="1">
      <alignment horizontal="left" vertical="top" wrapText="1"/>
    </xf>
    <xf numFmtId="0" fontId="6" fillId="2" borderId="7" xfId="1" applyFont="1" applyFill="1" applyBorder="1" applyAlignment="1">
      <alignment horizontal="justify" vertical="top" wrapText="1"/>
    </xf>
    <xf numFmtId="0" fontId="19" fillId="2" borderId="6" xfId="1" applyFont="1" applyFill="1" applyBorder="1" applyAlignment="1">
      <alignment horizontal="center" vertical="top" wrapText="1"/>
    </xf>
    <xf numFmtId="0" fontId="1" fillId="2" borderId="8" xfId="1" applyFont="1" applyFill="1" applyBorder="1" applyAlignment="1">
      <alignment horizontal="right" vertical="top" wrapText="1"/>
    </xf>
    <xf numFmtId="0" fontId="3" fillId="2" borderId="2" xfId="1" applyFont="1" applyFill="1" applyBorder="1" applyAlignment="1">
      <alignment horizontal="right" vertical="center" wrapText="1"/>
    </xf>
    <xf numFmtId="0" fontId="0" fillId="2" borderId="8" xfId="0" applyFill="1" applyBorder="1" applyAlignment="1">
      <alignment horizontal="justify" vertical="top" wrapText="1"/>
    </xf>
    <xf numFmtId="0" fontId="3" fillId="2" borderId="1" xfId="1" applyFont="1" applyFill="1" applyBorder="1" applyAlignment="1">
      <alignment horizontal="left" vertical="center" wrapText="1"/>
    </xf>
    <xf numFmtId="0" fontId="3" fillId="2" borderId="4" xfId="1" applyFont="1" applyFill="1" applyBorder="1" applyAlignment="1">
      <alignment horizontal="left" vertical="center"/>
    </xf>
    <xf numFmtId="0" fontId="3" fillId="2" borderId="5" xfId="1" applyFont="1" applyFill="1" applyBorder="1" applyAlignment="1">
      <alignment horizontal="left" vertical="center"/>
    </xf>
    <xf numFmtId="0" fontId="1" fillId="2" borderId="9" xfId="1" applyFont="1" applyFill="1" applyBorder="1" applyAlignment="1">
      <alignment horizontal="left" vertical="top" wrapText="1"/>
    </xf>
    <xf numFmtId="0" fontId="1" fillId="2" borderId="10" xfId="1" applyFont="1" applyFill="1" applyBorder="1" applyAlignment="1">
      <alignment horizontal="justify" vertical="top" wrapText="1"/>
    </xf>
    <xf numFmtId="0" fontId="3" fillId="2" borderId="14" xfId="1" applyFont="1" applyFill="1" applyBorder="1" applyAlignment="1">
      <alignment horizontal="right" vertical="top" wrapText="1"/>
    </xf>
    <xf numFmtId="0" fontId="3" fillId="2" borderId="0" xfId="1" applyFont="1" applyFill="1" applyAlignment="1">
      <alignment horizontal="right" vertical="top" wrapText="1"/>
    </xf>
    <xf numFmtId="0" fontId="22" fillId="2" borderId="8" xfId="1" applyFont="1" applyFill="1" applyBorder="1" applyAlignment="1">
      <alignment horizontal="center" vertical="top" wrapText="1"/>
    </xf>
    <xf numFmtId="164" fontId="20" fillId="2" borderId="6" xfId="0" applyNumberFormat="1" applyFont="1" applyFill="1" applyBorder="1" applyAlignment="1">
      <alignment horizontal="center" vertical="center" wrapText="1"/>
    </xf>
    <xf numFmtId="164" fontId="20" fillId="2" borderId="0" xfId="0" applyNumberFormat="1" applyFont="1" applyFill="1" applyAlignment="1">
      <alignment horizontal="center" vertical="center" wrapText="1"/>
    </xf>
    <xf numFmtId="164" fontId="20" fillId="2" borderId="7" xfId="0" applyNumberFormat="1"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13" xfId="1" applyFont="1" applyFill="1" applyBorder="1" applyAlignment="1">
      <alignment horizontal="left" vertical="center" wrapText="1"/>
    </xf>
    <xf numFmtId="0" fontId="11" fillId="2" borderId="11" xfId="1" applyFont="1" applyFill="1" applyBorder="1" applyAlignment="1">
      <alignment horizontal="left" vertical="center" wrapText="1"/>
    </xf>
    <xf numFmtId="164" fontId="20" fillId="2" borderId="1"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0" fontId="4" fillId="2" borderId="6" xfId="1" applyFont="1" applyFill="1" applyBorder="1" applyAlignment="1">
      <alignment horizontal="justify" vertical="top" wrapText="1"/>
    </xf>
    <xf numFmtId="0" fontId="3" fillId="2" borderId="6"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13"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0" fillId="2" borderId="9" xfId="0" applyFont="1" applyFill="1" applyBorder="1" applyAlignment="1">
      <alignment horizontal="justify" vertical="top" wrapText="1"/>
    </xf>
    <xf numFmtId="0" fontId="30" fillId="2" borderId="8" xfId="0" applyFont="1" applyFill="1" applyBorder="1" applyAlignment="1">
      <alignment horizontal="justify" vertical="top" wrapText="1"/>
    </xf>
    <xf numFmtId="164" fontId="3" fillId="2" borderId="14"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11" fillId="2" borderId="1"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1" fillId="2" borderId="6"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7" xfId="1" applyFont="1" applyFill="1" applyBorder="1" applyAlignment="1">
      <alignment horizontal="center" vertical="center" wrapText="1"/>
    </xf>
    <xf numFmtId="0" fontId="23" fillId="2" borderId="13" xfId="0" applyFont="1" applyFill="1" applyBorder="1" applyAlignment="1">
      <alignment horizontal="right" vertical="center"/>
    </xf>
    <xf numFmtId="0" fontId="2" fillId="2" borderId="0" xfId="0" applyFont="1" applyFill="1" applyAlignment="1">
      <alignment horizontal="left" vertical="center"/>
    </xf>
    <xf numFmtId="0" fontId="2" fillId="2" borderId="13" xfId="0" applyFont="1" applyFill="1" applyBorder="1" applyAlignment="1">
      <alignment horizontal="left" vertical="center"/>
    </xf>
    <xf numFmtId="0" fontId="1" fillId="2" borderId="13" xfId="0" applyFont="1" applyFill="1" applyBorder="1" applyAlignment="1">
      <alignment horizontal="justify" vertical="top" wrapText="1"/>
    </xf>
    <xf numFmtId="0" fontId="0" fillId="2" borderId="8" xfId="0" applyFill="1" applyBorder="1"/>
    <xf numFmtId="0" fontId="1" fillId="2" borderId="0" xfId="1" applyFont="1" applyFill="1" applyAlignment="1">
      <alignment horizontal="right" vertical="top" wrapText="1"/>
    </xf>
    <xf numFmtId="0" fontId="1" fillId="2" borderId="9" xfId="1" applyFont="1" applyFill="1" applyBorder="1" applyAlignment="1">
      <alignment horizontal="justify" vertical="center" wrapText="1"/>
    </xf>
    <xf numFmtId="0" fontId="0" fillId="0" borderId="8" xfId="0" applyBorder="1" applyAlignment="1">
      <alignment horizontal="justify" vertical="center" wrapText="1"/>
    </xf>
    <xf numFmtId="0" fontId="0" fillId="0" borderId="10" xfId="0" applyBorder="1" applyAlignment="1">
      <alignment horizontal="justify" vertical="center" wrapText="1"/>
    </xf>
    <xf numFmtId="165" fontId="1" fillId="2" borderId="9"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164" fontId="1" fillId="2" borderId="3" xfId="0" applyNumberFormat="1" applyFont="1" applyFill="1" applyBorder="1" applyAlignment="1">
      <alignment horizontal="justify" vertical="center" wrapText="1"/>
    </xf>
    <xf numFmtId="0" fontId="0" fillId="0" borderId="3" xfId="0" applyBorder="1" applyAlignment="1">
      <alignment horizontal="justify" vertical="center" wrapText="1"/>
    </xf>
    <xf numFmtId="4" fontId="1" fillId="2" borderId="3" xfId="1" applyNumberFormat="1" applyFont="1" applyFill="1" applyBorder="1" applyAlignment="1">
      <alignment horizontal="center" vertical="center" wrapText="1"/>
    </xf>
    <xf numFmtId="0" fontId="0" fillId="0" borderId="3" xfId="0" applyBorder="1" applyAlignment="1">
      <alignment horizontal="center" vertical="center" wrapText="1"/>
    </xf>
    <xf numFmtId="0" fontId="3" fillId="2" borderId="13" xfId="1" applyFont="1" applyFill="1" applyBorder="1" applyAlignment="1">
      <alignment horizontal="left" vertical="center"/>
    </xf>
    <xf numFmtId="0" fontId="3" fillId="2" borderId="11" xfId="1" applyFont="1" applyFill="1" applyBorder="1" applyAlignment="1">
      <alignment horizontal="left" vertical="center"/>
    </xf>
    <xf numFmtId="0" fontId="1" fillId="2" borderId="10" xfId="1" applyFont="1" applyFill="1" applyBorder="1" applyAlignment="1">
      <alignment horizontal="center" vertical="top" wrapText="1"/>
    </xf>
    <xf numFmtId="0" fontId="19" fillId="2" borderId="9" xfId="1" applyFont="1" applyFill="1" applyBorder="1" applyAlignment="1">
      <alignment horizontal="center" vertical="top" wrapText="1"/>
    </xf>
    <xf numFmtId="0" fontId="19" fillId="2" borderId="8" xfId="1" applyFont="1" applyFill="1" applyBorder="1" applyAlignment="1">
      <alignment horizontal="center" vertical="top" wrapText="1"/>
    </xf>
  </cellXfs>
  <cellStyles count="2">
    <cellStyle name="Звичайний" xfId="0" builtinId="0"/>
    <cellStyle name="Обычный_Програма Київ спортивний"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82"/>
  <sheetViews>
    <sheetView tabSelected="1" topLeftCell="A440" zoomScale="84" zoomScaleNormal="84" workbookViewId="0">
      <selection activeCell="E449" sqref="E449:E454"/>
    </sheetView>
  </sheetViews>
  <sheetFormatPr defaultColWidth="9.109375" defaultRowHeight="14.4" x14ac:dyDescent="0.3"/>
  <cols>
    <col min="1" max="1" width="14.109375" style="94" customWidth="1"/>
    <col min="2" max="2" width="18.44140625" style="94" customWidth="1"/>
    <col min="3" max="3" width="38.109375" style="94" customWidth="1"/>
    <col min="4" max="4" width="12.5546875" style="95" customWidth="1"/>
    <col min="5" max="5" width="26" style="94" customWidth="1"/>
    <col min="6" max="7" width="13.44140625" style="94" customWidth="1"/>
    <col min="8" max="8" width="14.109375" style="94" customWidth="1"/>
    <col min="9" max="9" width="34.109375" style="252" customWidth="1"/>
    <col min="10" max="10" width="14.44140625" style="96" customWidth="1"/>
    <col min="11" max="11" width="12.109375" style="96" customWidth="1"/>
    <col min="12" max="12" width="14.33203125" style="94" customWidth="1"/>
    <col min="13" max="13" width="39" style="94" hidden="1" customWidth="1"/>
    <col min="14" max="14" width="11.6640625" style="94" hidden="1" customWidth="1"/>
    <col min="15" max="24" width="0" style="94" hidden="1" customWidth="1"/>
    <col min="25" max="25" width="36.88671875" style="94" customWidth="1"/>
    <col min="26" max="16384" width="9.109375" style="94"/>
  </cols>
  <sheetData>
    <row r="1" spans="1:27" ht="16.5" customHeight="1" x14ac:dyDescent="0.3">
      <c r="I1" s="300"/>
      <c r="J1" s="520" t="s">
        <v>293</v>
      </c>
      <c r="K1" s="520"/>
      <c r="L1" s="520"/>
    </row>
    <row r="2" spans="1:27" ht="48" customHeight="1" x14ac:dyDescent="0.3">
      <c r="I2" s="300"/>
      <c r="J2" s="520" t="s">
        <v>162</v>
      </c>
      <c r="K2" s="520"/>
      <c r="L2" s="520"/>
    </row>
    <row r="3" spans="1:27" ht="32.25" customHeight="1" x14ac:dyDescent="0.3">
      <c r="I3" s="300"/>
      <c r="J3" s="355"/>
      <c r="K3" s="355"/>
      <c r="L3" s="355"/>
    </row>
    <row r="4" spans="1:27" ht="17.25" customHeight="1" x14ac:dyDescent="0.3">
      <c r="A4" s="563" t="s">
        <v>141</v>
      </c>
      <c r="B4" s="563"/>
      <c r="C4" s="563"/>
      <c r="D4" s="563"/>
      <c r="E4" s="563"/>
      <c r="F4" s="563"/>
      <c r="G4" s="563"/>
      <c r="H4" s="563"/>
      <c r="I4" s="563"/>
      <c r="J4" s="563"/>
      <c r="K4" s="563"/>
      <c r="L4" s="563"/>
    </row>
    <row r="5" spans="1:27" ht="17.25" customHeight="1" x14ac:dyDescent="0.3">
      <c r="A5" s="563" t="s">
        <v>142</v>
      </c>
      <c r="B5" s="563"/>
      <c r="C5" s="563"/>
      <c r="D5" s="563"/>
      <c r="E5" s="563"/>
      <c r="F5" s="563"/>
      <c r="G5" s="563"/>
      <c r="H5" s="563"/>
      <c r="I5" s="563"/>
      <c r="J5" s="563"/>
      <c r="K5" s="563"/>
      <c r="L5" s="563"/>
    </row>
    <row r="6" spans="1:27" ht="21" customHeight="1" x14ac:dyDescent="0.3">
      <c r="A6" s="564"/>
      <c r="B6" s="564"/>
      <c r="C6" s="564"/>
      <c r="D6" s="564"/>
      <c r="E6" s="564"/>
      <c r="F6" s="564"/>
      <c r="G6" s="564"/>
      <c r="H6" s="564"/>
      <c r="I6" s="564"/>
      <c r="J6" s="564"/>
      <c r="K6" s="564"/>
      <c r="L6" s="564"/>
    </row>
    <row r="7" spans="1:27" ht="42" customHeight="1" x14ac:dyDescent="0.3">
      <c r="A7" s="558" t="s">
        <v>156</v>
      </c>
      <c r="B7" s="558" t="s">
        <v>50</v>
      </c>
      <c r="C7" s="558" t="s">
        <v>51</v>
      </c>
      <c r="D7" s="558" t="s">
        <v>52</v>
      </c>
      <c r="E7" s="558" t="s">
        <v>53</v>
      </c>
      <c r="F7" s="558" t="s">
        <v>54</v>
      </c>
      <c r="G7" s="559" t="s">
        <v>49</v>
      </c>
      <c r="H7" s="560"/>
      <c r="I7" s="552" t="s">
        <v>55</v>
      </c>
      <c r="J7" s="553"/>
      <c r="K7" s="553"/>
      <c r="L7" s="554"/>
    </row>
    <row r="8" spans="1:27" ht="66" customHeight="1" x14ac:dyDescent="0.3">
      <c r="A8" s="558"/>
      <c r="B8" s="558"/>
      <c r="C8" s="558"/>
      <c r="D8" s="558"/>
      <c r="E8" s="558"/>
      <c r="F8" s="558"/>
      <c r="G8" s="561"/>
      <c r="H8" s="562"/>
      <c r="I8" s="259" t="s">
        <v>56</v>
      </c>
      <c r="J8" s="259" t="s">
        <v>143</v>
      </c>
      <c r="K8" s="259" t="s">
        <v>144</v>
      </c>
      <c r="L8" s="259" t="s">
        <v>145</v>
      </c>
      <c r="N8" s="330">
        <v>2024</v>
      </c>
      <c r="O8" s="330"/>
      <c r="P8" s="330"/>
      <c r="Q8" s="330"/>
      <c r="R8" s="330"/>
      <c r="S8" s="330"/>
      <c r="T8" s="330"/>
      <c r="U8" s="330"/>
      <c r="V8" s="330"/>
      <c r="W8" s="330"/>
      <c r="X8" s="330"/>
      <c r="Y8" s="330"/>
      <c r="Z8" s="330"/>
      <c r="AA8" s="331"/>
    </row>
    <row r="9" spans="1:27" ht="16.5" customHeight="1" x14ac:dyDescent="0.3">
      <c r="A9" s="259">
        <v>1</v>
      </c>
      <c r="B9" s="259">
        <v>2</v>
      </c>
      <c r="C9" s="259">
        <v>3</v>
      </c>
      <c r="D9" s="259">
        <v>4</v>
      </c>
      <c r="E9" s="259">
        <v>5</v>
      </c>
      <c r="F9" s="259">
        <v>6</v>
      </c>
      <c r="G9" s="552">
        <v>7</v>
      </c>
      <c r="H9" s="554"/>
      <c r="I9" s="259">
        <v>8</v>
      </c>
      <c r="J9" s="259">
        <v>9</v>
      </c>
      <c r="K9" s="259">
        <v>10</v>
      </c>
      <c r="L9" s="259">
        <v>11</v>
      </c>
    </row>
    <row r="10" spans="1:27" ht="20.25" customHeight="1" x14ac:dyDescent="0.3">
      <c r="A10" s="552" t="s">
        <v>163</v>
      </c>
      <c r="B10" s="553"/>
      <c r="C10" s="553"/>
      <c r="D10" s="553"/>
      <c r="E10" s="553"/>
      <c r="F10" s="553"/>
      <c r="G10" s="553"/>
      <c r="H10" s="553"/>
      <c r="I10" s="553"/>
      <c r="J10" s="553"/>
      <c r="K10" s="553"/>
      <c r="L10" s="554"/>
    </row>
    <row r="11" spans="1:27" ht="17.25" customHeight="1" x14ac:dyDescent="0.3">
      <c r="A11" s="555" t="s">
        <v>57</v>
      </c>
      <c r="B11" s="556"/>
      <c r="C11" s="532"/>
      <c r="D11" s="532"/>
      <c r="E11" s="532"/>
      <c r="F11" s="532"/>
      <c r="G11" s="556"/>
      <c r="H11" s="556"/>
      <c r="I11" s="556"/>
      <c r="J11" s="556"/>
      <c r="K11" s="556"/>
      <c r="L11" s="557"/>
    </row>
    <row r="12" spans="1:27" ht="25.5" customHeight="1" x14ac:dyDescent="0.3">
      <c r="A12" s="498" t="s">
        <v>157</v>
      </c>
      <c r="B12" s="496" t="s">
        <v>58</v>
      </c>
      <c r="C12" s="496" t="s">
        <v>273</v>
      </c>
      <c r="D12" s="356" t="s">
        <v>166</v>
      </c>
      <c r="E12" s="508" t="s">
        <v>169</v>
      </c>
      <c r="F12" s="358" t="s">
        <v>59</v>
      </c>
      <c r="G12" s="1" t="s">
        <v>60</v>
      </c>
      <c r="H12" s="415">
        <f>H13+H14+H15</f>
        <v>5013.5</v>
      </c>
      <c r="I12" s="417" t="s">
        <v>61</v>
      </c>
      <c r="J12" s="53"/>
      <c r="K12" s="53"/>
      <c r="L12" s="60"/>
    </row>
    <row r="13" spans="1:27" ht="16.5" customHeight="1" x14ac:dyDescent="0.3">
      <c r="A13" s="499"/>
      <c r="B13" s="497"/>
      <c r="C13" s="497"/>
      <c r="D13" s="260"/>
      <c r="E13" s="509"/>
      <c r="F13" s="338"/>
      <c r="G13" s="3" t="s">
        <v>143</v>
      </c>
      <c r="H13" s="382">
        <v>1563.7</v>
      </c>
      <c r="I13" s="416" t="s">
        <v>62</v>
      </c>
      <c r="J13" s="153">
        <f>H13</f>
        <v>1563.7</v>
      </c>
      <c r="K13" s="363">
        <f>H14</f>
        <v>1676.3</v>
      </c>
      <c r="L13" s="363">
        <f>H15</f>
        <v>1773.5</v>
      </c>
    </row>
    <row r="14" spans="1:27" ht="26.4" customHeight="1" x14ac:dyDescent="0.3">
      <c r="A14" s="499"/>
      <c r="B14" s="497"/>
      <c r="C14" s="497"/>
      <c r="D14" s="340"/>
      <c r="E14" s="509"/>
      <c r="F14" s="338"/>
      <c r="G14" s="3" t="s">
        <v>144</v>
      </c>
      <c r="H14" s="382">
        <v>1676.3</v>
      </c>
      <c r="I14" s="32" t="s">
        <v>63</v>
      </c>
      <c r="J14" s="53"/>
      <c r="K14" s="53"/>
      <c r="L14" s="60"/>
    </row>
    <row r="15" spans="1:27" ht="36" customHeight="1" x14ac:dyDescent="0.3">
      <c r="A15" s="499"/>
      <c r="B15" s="497"/>
      <c r="C15" s="497"/>
      <c r="D15" s="340"/>
      <c r="E15" s="509"/>
      <c r="F15" s="338"/>
      <c r="G15" s="3" t="s">
        <v>145</v>
      </c>
      <c r="H15" s="382">
        <v>1773.5</v>
      </c>
      <c r="I15" s="31" t="s">
        <v>64</v>
      </c>
      <c r="J15" s="61">
        <v>28</v>
      </c>
      <c r="K15" s="62">
        <v>30</v>
      </c>
      <c r="L15" s="62">
        <v>32</v>
      </c>
    </row>
    <row r="16" spans="1:27" ht="18.75" customHeight="1" x14ac:dyDescent="0.3">
      <c r="A16" s="499"/>
      <c r="B16" s="497"/>
      <c r="C16" s="497"/>
      <c r="D16" s="340"/>
      <c r="E16" s="509"/>
      <c r="F16" s="58"/>
      <c r="G16" s="341"/>
      <c r="H16" s="342"/>
      <c r="I16" s="31" t="s">
        <v>65</v>
      </c>
      <c r="J16" s="63">
        <v>12200</v>
      </c>
      <c r="K16" s="29">
        <v>13078</v>
      </c>
      <c r="L16" s="29">
        <v>13836</v>
      </c>
    </row>
    <row r="17" spans="1:12" ht="21.75" customHeight="1" x14ac:dyDescent="0.3">
      <c r="A17" s="499"/>
      <c r="B17" s="497"/>
      <c r="C17" s="497"/>
      <c r="D17" s="340"/>
      <c r="E17" s="509"/>
      <c r="F17" s="58"/>
      <c r="G17" s="58"/>
      <c r="H17" s="343"/>
      <c r="I17" s="32" t="s">
        <v>66</v>
      </c>
      <c r="J17" s="344"/>
      <c r="K17" s="344"/>
      <c r="L17" s="345"/>
    </row>
    <row r="18" spans="1:12" ht="34.65" customHeight="1" x14ac:dyDescent="0.3">
      <c r="A18" s="499"/>
      <c r="B18" s="497"/>
      <c r="C18" s="497"/>
      <c r="D18" s="340"/>
      <c r="E18" s="509"/>
      <c r="F18" s="58"/>
      <c r="G18" s="58"/>
      <c r="H18" s="343"/>
      <c r="I18" s="31" t="s">
        <v>67</v>
      </c>
      <c r="J18" s="59">
        <f>J13/J16</f>
        <v>0.12817213114754097</v>
      </c>
      <c r="K18" s="59">
        <f>K13/K16</f>
        <v>0.12817709129836366</v>
      </c>
      <c r="L18" s="59">
        <f>L13/L16</f>
        <v>0.12818010985834055</v>
      </c>
    </row>
    <row r="19" spans="1:12" ht="15.75" customHeight="1" x14ac:dyDescent="0.3">
      <c r="A19" s="499"/>
      <c r="B19" s="346"/>
      <c r="C19" s="497"/>
      <c r="D19" s="340"/>
      <c r="E19" s="509"/>
      <c r="F19" s="58"/>
      <c r="G19" s="58"/>
      <c r="H19" s="343"/>
      <c r="I19" s="32" t="s">
        <v>68</v>
      </c>
      <c r="J19" s="53"/>
      <c r="K19" s="53"/>
      <c r="L19" s="60"/>
    </row>
    <row r="20" spans="1:12" ht="44.25" customHeight="1" x14ac:dyDescent="0.3">
      <c r="A20" s="499"/>
      <c r="B20" s="346"/>
      <c r="C20" s="567"/>
      <c r="D20" s="340"/>
      <c r="E20" s="521"/>
      <c r="F20" s="58"/>
      <c r="G20" s="58"/>
      <c r="H20" s="343"/>
      <c r="I20" s="31" t="s">
        <v>199</v>
      </c>
      <c r="J20" s="51">
        <v>100</v>
      </c>
      <c r="K20" s="28">
        <v>107.2</v>
      </c>
      <c r="L20" s="28">
        <v>113.4</v>
      </c>
    </row>
    <row r="21" spans="1:12" ht="21.75" customHeight="1" x14ac:dyDescent="0.3">
      <c r="A21" s="499"/>
      <c r="B21" s="346"/>
      <c r="C21" s="496" t="s">
        <v>69</v>
      </c>
      <c r="D21" s="498" t="s">
        <v>166</v>
      </c>
      <c r="E21" s="508" t="s">
        <v>175</v>
      </c>
      <c r="F21" s="498" t="s">
        <v>70</v>
      </c>
      <c r="G21" s="1" t="s">
        <v>60</v>
      </c>
      <c r="H21" s="2">
        <f>H22+H23+H24</f>
        <v>1653</v>
      </c>
      <c r="I21" s="30" t="s">
        <v>61</v>
      </c>
      <c r="J21" s="53"/>
      <c r="K21" s="53"/>
      <c r="L21" s="60"/>
    </row>
    <row r="22" spans="1:12" ht="18" customHeight="1" x14ac:dyDescent="0.3">
      <c r="A22" s="499"/>
      <c r="B22" s="346"/>
      <c r="C22" s="497"/>
      <c r="D22" s="499"/>
      <c r="E22" s="509"/>
      <c r="F22" s="499"/>
      <c r="G22" s="3" t="s">
        <v>143</v>
      </c>
      <c r="H22" s="382">
        <v>551</v>
      </c>
      <c r="I22" s="31" t="s">
        <v>71</v>
      </c>
      <c r="J22" s="51">
        <v>551</v>
      </c>
      <c r="K22" s="28">
        <v>551</v>
      </c>
      <c r="L22" s="28">
        <v>551</v>
      </c>
    </row>
    <row r="23" spans="1:12" ht="18" customHeight="1" x14ac:dyDescent="0.3">
      <c r="A23" s="499"/>
      <c r="B23" s="346"/>
      <c r="C23" s="497"/>
      <c r="D23" s="26"/>
      <c r="E23" s="509"/>
      <c r="F23" s="499"/>
      <c r="G23" s="3" t="s">
        <v>144</v>
      </c>
      <c r="H23" s="382">
        <v>551</v>
      </c>
      <c r="I23" s="32" t="s">
        <v>63</v>
      </c>
      <c r="J23" s="53"/>
      <c r="K23" s="53"/>
      <c r="L23" s="60"/>
    </row>
    <row r="24" spans="1:12" ht="24" customHeight="1" x14ac:dyDescent="0.3">
      <c r="A24" s="499"/>
      <c r="B24" s="346"/>
      <c r="C24" s="497"/>
      <c r="D24" s="26"/>
      <c r="E24" s="509"/>
      <c r="F24" s="271"/>
      <c r="G24" s="3" t="s">
        <v>145</v>
      </c>
      <c r="H24" s="382">
        <v>551</v>
      </c>
      <c r="I24" s="31" t="s">
        <v>72</v>
      </c>
      <c r="J24" s="61">
        <v>58</v>
      </c>
      <c r="K24" s="62">
        <v>58</v>
      </c>
      <c r="L24" s="62">
        <v>58</v>
      </c>
    </row>
    <row r="25" spans="1:12" ht="14.25" customHeight="1" x14ac:dyDescent="0.3">
      <c r="A25" s="499"/>
      <c r="B25" s="346"/>
      <c r="C25" s="497"/>
      <c r="D25" s="26"/>
      <c r="E25" s="260"/>
      <c r="F25" s="271"/>
      <c r="G25" s="271"/>
      <c r="H25" s="26"/>
      <c r="I25" s="32" t="s">
        <v>66</v>
      </c>
      <c r="J25" s="53"/>
      <c r="K25" s="53"/>
      <c r="L25" s="60"/>
    </row>
    <row r="26" spans="1:12" ht="14.25" customHeight="1" x14ac:dyDescent="0.3">
      <c r="A26" s="499"/>
      <c r="B26" s="346"/>
      <c r="C26" s="497"/>
      <c r="D26" s="26"/>
      <c r="E26" s="260"/>
      <c r="F26" s="271"/>
      <c r="G26" s="271"/>
      <c r="H26" s="26"/>
      <c r="I26" s="31" t="s">
        <v>73</v>
      </c>
      <c r="J26" s="59">
        <f>J22/J24</f>
        <v>9.5</v>
      </c>
      <c r="K26" s="59">
        <f>K22/K24</f>
        <v>9.5</v>
      </c>
      <c r="L26" s="59">
        <f>L22/L24</f>
        <v>9.5</v>
      </c>
    </row>
    <row r="27" spans="1:12" ht="14.25" customHeight="1" x14ac:dyDescent="0.3">
      <c r="A27" s="499"/>
      <c r="B27" s="346"/>
      <c r="C27" s="264"/>
      <c r="D27" s="26"/>
      <c r="E27" s="260"/>
      <c r="F27" s="271"/>
      <c r="G27" s="271"/>
      <c r="H27" s="26"/>
      <c r="I27" s="32" t="s">
        <v>68</v>
      </c>
      <c r="J27" s="53"/>
      <c r="K27" s="53"/>
      <c r="L27" s="60"/>
    </row>
    <row r="28" spans="1:12" ht="31.95" customHeight="1" x14ac:dyDescent="0.3">
      <c r="A28" s="499"/>
      <c r="B28" s="346"/>
      <c r="C28" s="264"/>
      <c r="D28" s="26"/>
      <c r="E28" s="260"/>
      <c r="F28" s="271"/>
      <c r="G28" s="271"/>
      <c r="H28" s="26"/>
      <c r="I28" s="444" t="s">
        <v>193</v>
      </c>
      <c r="J28" s="269">
        <v>100</v>
      </c>
      <c r="K28" s="15">
        <v>100</v>
      </c>
      <c r="L28" s="15">
        <v>100</v>
      </c>
    </row>
    <row r="29" spans="1:12" ht="20.25" customHeight="1" x14ac:dyDescent="0.3">
      <c r="A29" s="499"/>
      <c r="B29" s="497"/>
      <c r="C29" s="566" t="s">
        <v>274</v>
      </c>
      <c r="D29" s="498" t="s">
        <v>166</v>
      </c>
      <c r="E29" s="508" t="s">
        <v>176</v>
      </c>
      <c r="F29" s="510" t="s">
        <v>70</v>
      </c>
      <c r="G29" s="1" t="s">
        <v>60</v>
      </c>
      <c r="H29" s="2">
        <f>H30+H31+H32</f>
        <v>5378.1</v>
      </c>
      <c r="I29" s="30" t="s">
        <v>61</v>
      </c>
      <c r="J29" s="53"/>
      <c r="K29" s="53"/>
      <c r="L29" s="60"/>
    </row>
    <row r="30" spans="1:12" ht="20.25" customHeight="1" x14ac:dyDescent="0.3">
      <c r="A30" s="551"/>
      <c r="B30" s="565"/>
      <c r="C30" s="566"/>
      <c r="D30" s="499"/>
      <c r="E30" s="572"/>
      <c r="F30" s="550"/>
      <c r="G30" s="3" t="s">
        <v>143</v>
      </c>
      <c r="H30" s="382">
        <v>1677.4</v>
      </c>
      <c r="I30" s="339" t="s">
        <v>62</v>
      </c>
      <c r="J30" s="51">
        <f>H30</f>
        <v>1677.4</v>
      </c>
      <c r="K30" s="28">
        <f>H31</f>
        <v>1798.2</v>
      </c>
      <c r="L30" s="28">
        <f>H32</f>
        <v>1902.5</v>
      </c>
    </row>
    <row r="31" spans="1:12" ht="20.25" customHeight="1" x14ac:dyDescent="0.3">
      <c r="A31" s="551"/>
      <c r="B31" s="565"/>
      <c r="C31" s="566"/>
      <c r="D31" s="260"/>
      <c r="E31" s="572"/>
      <c r="F31" s="550"/>
      <c r="G31" s="3" t="s">
        <v>144</v>
      </c>
      <c r="H31" s="382">
        <v>1798.2</v>
      </c>
      <c r="I31" s="32" t="s">
        <v>63</v>
      </c>
      <c r="J31" s="53"/>
      <c r="K31" s="53"/>
      <c r="L31" s="60"/>
    </row>
    <row r="32" spans="1:12" ht="25.5" customHeight="1" x14ac:dyDescent="0.3">
      <c r="A32" s="551"/>
      <c r="B32" s="565"/>
      <c r="C32" s="566"/>
      <c r="D32" s="260"/>
      <c r="E32" s="572"/>
      <c r="F32" s="550"/>
      <c r="G32" s="3" t="s">
        <v>145</v>
      </c>
      <c r="H32" s="382">
        <v>1902.5</v>
      </c>
      <c r="I32" s="339" t="s">
        <v>64</v>
      </c>
      <c r="J32" s="61">
        <v>9</v>
      </c>
      <c r="K32" s="62">
        <v>10</v>
      </c>
      <c r="L32" s="62">
        <v>11</v>
      </c>
    </row>
    <row r="33" spans="1:12" ht="36" customHeight="1" x14ac:dyDescent="0.3">
      <c r="A33" s="551"/>
      <c r="B33" s="565"/>
      <c r="C33" s="566"/>
      <c r="D33" s="260"/>
      <c r="E33" s="572"/>
      <c r="F33" s="550"/>
      <c r="G33" s="360"/>
      <c r="H33" s="347"/>
      <c r="I33" s="339" t="s">
        <v>65</v>
      </c>
      <c r="J33" s="63">
        <v>2290</v>
      </c>
      <c r="K33" s="29">
        <v>2455</v>
      </c>
      <c r="L33" s="29">
        <v>2597</v>
      </c>
    </row>
    <row r="34" spans="1:12" ht="33" customHeight="1" x14ac:dyDescent="0.3">
      <c r="A34" s="551"/>
      <c r="B34" s="565"/>
      <c r="C34" s="566"/>
      <c r="D34" s="260"/>
      <c r="E34" s="572"/>
      <c r="F34" s="550"/>
      <c r="G34" s="360"/>
      <c r="H34" s="347"/>
      <c r="I34" s="30" t="s">
        <v>66</v>
      </c>
      <c r="J34" s="53"/>
      <c r="K34" s="53"/>
      <c r="L34" s="60"/>
    </row>
    <row r="35" spans="1:12" ht="25.5" customHeight="1" x14ac:dyDescent="0.3">
      <c r="A35" s="551"/>
      <c r="B35" s="565"/>
      <c r="C35" s="566"/>
      <c r="D35" s="260"/>
      <c r="E35" s="572"/>
      <c r="F35" s="550"/>
      <c r="G35" s="360"/>
      <c r="H35" s="347"/>
      <c r="I35" s="31" t="s">
        <v>155</v>
      </c>
      <c r="J35" s="59">
        <f>J30/J33</f>
        <v>0.73248908296943238</v>
      </c>
      <c r="K35" s="59">
        <f>K30/K33</f>
        <v>0.73246435845213853</v>
      </c>
      <c r="L35" s="59">
        <f>L30/L33</f>
        <v>0.73257604928763953</v>
      </c>
    </row>
    <row r="36" spans="1:12" ht="19.5" customHeight="1" x14ac:dyDescent="0.3">
      <c r="A36" s="551"/>
      <c r="B36" s="565"/>
      <c r="C36" s="566"/>
      <c r="D36" s="260"/>
      <c r="E36" s="572"/>
      <c r="F36" s="550"/>
      <c r="G36" s="360"/>
      <c r="H36" s="347"/>
      <c r="I36" s="30" t="s">
        <v>68</v>
      </c>
      <c r="J36" s="53"/>
      <c r="K36" s="53"/>
      <c r="L36" s="60"/>
    </row>
    <row r="37" spans="1:12" ht="41.25" customHeight="1" x14ac:dyDescent="0.3">
      <c r="A37" s="551"/>
      <c r="B37" s="565"/>
      <c r="C37" s="566"/>
      <c r="D37" s="64"/>
      <c r="E37" s="573"/>
      <c r="F37" s="571"/>
      <c r="G37" s="361"/>
      <c r="H37" s="348"/>
      <c r="I37" s="31" t="s">
        <v>199</v>
      </c>
      <c r="J37" s="445">
        <v>100</v>
      </c>
      <c r="K37" s="349">
        <v>107.2</v>
      </c>
      <c r="L37" s="349">
        <v>113.4</v>
      </c>
    </row>
    <row r="38" spans="1:12" ht="20.25" customHeight="1" x14ac:dyDescent="0.3">
      <c r="A38" s="509"/>
      <c r="B38" s="497"/>
      <c r="C38" s="566" t="s">
        <v>275</v>
      </c>
      <c r="D38" s="356" t="s">
        <v>166</v>
      </c>
      <c r="E38" s="508" t="s">
        <v>176</v>
      </c>
      <c r="F38" s="510" t="s">
        <v>75</v>
      </c>
      <c r="G38" s="1" t="s">
        <v>60</v>
      </c>
      <c r="H38" s="2">
        <f>H39+H40+H41</f>
        <v>1906.4</v>
      </c>
      <c r="I38" s="30" t="s">
        <v>61</v>
      </c>
      <c r="J38" s="384"/>
      <c r="K38" s="384"/>
      <c r="L38" s="100"/>
    </row>
    <row r="39" spans="1:12" ht="20.25" customHeight="1" x14ac:dyDescent="0.3">
      <c r="A39" s="572"/>
      <c r="B39" s="497"/>
      <c r="C39" s="566"/>
      <c r="D39" s="260"/>
      <c r="E39" s="572"/>
      <c r="F39" s="550"/>
      <c r="G39" s="3" t="s">
        <v>143</v>
      </c>
      <c r="H39" s="382">
        <v>594.6</v>
      </c>
      <c r="I39" s="339" t="s">
        <v>62</v>
      </c>
      <c r="J39" s="51">
        <f>H39</f>
        <v>594.6</v>
      </c>
      <c r="K39" s="28">
        <f>H40</f>
        <v>637.4</v>
      </c>
      <c r="L39" s="28">
        <f>H41</f>
        <v>674.4</v>
      </c>
    </row>
    <row r="40" spans="1:12" ht="20.25" customHeight="1" x14ac:dyDescent="0.3">
      <c r="A40" s="572"/>
      <c r="B40" s="497"/>
      <c r="C40" s="566"/>
      <c r="D40" s="260"/>
      <c r="E40" s="572"/>
      <c r="F40" s="550"/>
      <c r="G40" s="3" t="s">
        <v>144</v>
      </c>
      <c r="H40" s="382">
        <v>637.4</v>
      </c>
      <c r="I40" s="32" t="s">
        <v>63</v>
      </c>
      <c r="J40" s="337"/>
      <c r="K40" s="337"/>
      <c r="L40" s="101"/>
    </row>
    <row r="41" spans="1:12" ht="27" customHeight="1" x14ac:dyDescent="0.3">
      <c r="A41" s="572"/>
      <c r="B41" s="497"/>
      <c r="C41" s="566"/>
      <c r="D41" s="260"/>
      <c r="E41" s="572"/>
      <c r="F41" s="550"/>
      <c r="G41" s="3" t="s">
        <v>145</v>
      </c>
      <c r="H41" s="382">
        <v>674.4</v>
      </c>
      <c r="I41" s="339" t="s">
        <v>64</v>
      </c>
      <c r="J41" s="61">
        <v>7</v>
      </c>
      <c r="K41" s="62">
        <v>7</v>
      </c>
      <c r="L41" s="62">
        <v>7</v>
      </c>
    </row>
    <row r="42" spans="1:12" ht="27.75" customHeight="1" x14ac:dyDescent="0.3">
      <c r="A42" s="572"/>
      <c r="B42" s="497"/>
      <c r="C42" s="566"/>
      <c r="D42" s="260"/>
      <c r="E42" s="572"/>
      <c r="F42" s="550"/>
      <c r="G42" s="360"/>
      <c r="H42" s="347"/>
      <c r="I42" s="339" t="s">
        <v>65</v>
      </c>
      <c r="J42" s="63">
        <v>1405</v>
      </c>
      <c r="K42" s="29">
        <v>1506</v>
      </c>
      <c r="L42" s="29">
        <v>1593</v>
      </c>
    </row>
    <row r="43" spans="1:12" ht="16.5" customHeight="1" x14ac:dyDescent="0.3">
      <c r="A43" s="572"/>
      <c r="B43" s="497"/>
      <c r="C43" s="566"/>
      <c r="D43" s="260"/>
      <c r="E43" s="572"/>
      <c r="F43" s="550"/>
      <c r="G43" s="360"/>
      <c r="H43" s="347"/>
      <c r="I43" s="385" t="s">
        <v>66</v>
      </c>
      <c r="J43" s="337"/>
      <c r="K43" s="337"/>
      <c r="L43" s="101"/>
    </row>
    <row r="44" spans="1:12" ht="36" customHeight="1" x14ac:dyDescent="0.3">
      <c r="A44" s="572"/>
      <c r="B44" s="497"/>
      <c r="C44" s="566"/>
      <c r="D44" s="260"/>
      <c r="E44" s="572"/>
      <c r="F44" s="550"/>
      <c r="G44" s="360"/>
      <c r="H44" s="347"/>
      <c r="I44" s="31" t="s">
        <v>67</v>
      </c>
      <c r="J44" s="59">
        <f>J39/J42</f>
        <v>0.42320284697508898</v>
      </c>
      <c r="K44" s="59">
        <f>K39/K42</f>
        <v>0.42324037184594954</v>
      </c>
      <c r="L44" s="59">
        <f>L39/L42</f>
        <v>0.42335216572504708</v>
      </c>
    </row>
    <row r="45" spans="1:12" ht="18" customHeight="1" x14ac:dyDescent="0.3">
      <c r="A45" s="572"/>
      <c r="B45" s="118"/>
      <c r="C45" s="566"/>
      <c r="D45" s="260"/>
      <c r="E45" s="572"/>
      <c r="F45" s="550"/>
      <c r="G45" s="360"/>
      <c r="H45" s="347"/>
      <c r="I45" s="32" t="s">
        <v>68</v>
      </c>
      <c r="J45" s="337"/>
      <c r="K45" s="337"/>
      <c r="L45" s="101"/>
    </row>
    <row r="46" spans="1:12" ht="47.25" customHeight="1" x14ac:dyDescent="0.3">
      <c r="A46" s="573"/>
      <c r="B46" s="119"/>
      <c r="C46" s="566"/>
      <c r="D46" s="64"/>
      <c r="E46" s="573"/>
      <c r="F46" s="571"/>
      <c r="G46" s="361"/>
      <c r="H46" s="348"/>
      <c r="I46" s="31" t="s">
        <v>199</v>
      </c>
      <c r="J46" s="445">
        <v>100</v>
      </c>
      <c r="K46" s="349">
        <v>107.2</v>
      </c>
      <c r="L46" s="349">
        <v>113.4</v>
      </c>
    </row>
    <row r="47" spans="1:12" ht="36.75" customHeight="1" x14ac:dyDescent="0.3">
      <c r="A47" s="509" t="s">
        <v>158</v>
      </c>
      <c r="B47" s="508" t="s">
        <v>76</v>
      </c>
      <c r="C47" s="508" t="s">
        <v>276</v>
      </c>
      <c r="D47" s="356" t="s">
        <v>167</v>
      </c>
      <c r="E47" s="508" t="s">
        <v>291</v>
      </c>
      <c r="F47" s="510" t="s">
        <v>74</v>
      </c>
      <c r="G47" s="1" t="s">
        <v>60</v>
      </c>
      <c r="H47" s="2">
        <f>H48+H49+H50</f>
        <v>6412.4</v>
      </c>
      <c r="I47" s="30" t="s">
        <v>61</v>
      </c>
      <c r="J47" s="384"/>
      <c r="K47" s="384"/>
      <c r="L47" s="100"/>
    </row>
    <row r="48" spans="1:12" ht="24" customHeight="1" x14ac:dyDescent="0.3">
      <c r="A48" s="509"/>
      <c r="B48" s="509"/>
      <c r="C48" s="509"/>
      <c r="D48" s="26"/>
      <c r="E48" s="572"/>
      <c r="F48" s="550"/>
      <c r="G48" s="3" t="s">
        <v>143</v>
      </c>
      <c r="H48" s="382">
        <v>2000</v>
      </c>
      <c r="I48" s="31" t="s">
        <v>62</v>
      </c>
      <c r="J48" s="51">
        <f>H48</f>
        <v>2000</v>
      </c>
      <c r="K48" s="28">
        <f>H49</f>
        <v>2144</v>
      </c>
      <c r="L48" s="28">
        <f>H50</f>
        <v>2268.4</v>
      </c>
    </row>
    <row r="49" spans="1:25" ht="47.25" customHeight="1" x14ac:dyDescent="0.3">
      <c r="A49" s="509"/>
      <c r="B49" s="509"/>
      <c r="C49" s="509"/>
      <c r="D49" s="26"/>
      <c r="E49" s="572"/>
      <c r="F49" s="550"/>
      <c r="G49" s="3" t="s">
        <v>144</v>
      </c>
      <c r="H49" s="382">
        <v>2144</v>
      </c>
      <c r="I49" s="32" t="s">
        <v>63</v>
      </c>
      <c r="J49" s="471"/>
      <c r="K49" s="471"/>
      <c r="L49" s="472"/>
      <c r="Y49"/>
    </row>
    <row r="50" spans="1:25" ht="46.8" customHeight="1" x14ac:dyDescent="0.3">
      <c r="A50" s="509"/>
      <c r="B50" s="509"/>
      <c r="C50" s="509"/>
      <c r="D50" s="26"/>
      <c r="E50" s="572"/>
      <c r="F50" s="550"/>
      <c r="G50" s="3" t="s">
        <v>145</v>
      </c>
      <c r="H50" s="382">
        <v>2268.4</v>
      </c>
      <c r="I50" s="31" t="s">
        <v>77</v>
      </c>
      <c r="J50" s="63">
        <v>20</v>
      </c>
      <c r="K50" s="29">
        <v>21</v>
      </c>
      <c r="L50" s="29">
        <v>22</v>
      </c>
    </row>
    <row r="51" spans="1:25" ht="24" customHeight="1" x14ac:dyDescent="0.3">
      <c r="A51" s="102"/>
      <c r="B51" s="509"/>
      <c r="C51" s="509"/>
      <c r="D51" s="26"/>
      <c r="E51" s="572"/>
      <c r="F51" s="550"/>
      <c r="G51" s="360"/>
      <c r="H51" s="347"/>
      <c r="I51" s="31" t="s">
        <v>78</v>
      </c>
      <c r="J51" s="61">
        <v>35</v>
      </c>
      <c r="K51" s="29">
        <v>37</v>
      </c>
      <c r="L51" s="62">
        <v>39</v>
      </c>
    </row>
    <row r="52" spans="1:25" ht="37.5" customHeight="1" x14ac:dyDescent="0.3">
      <c r="A52" s="102"/>
      <c r="B52" s="98"/>
      <c r="C52" s="509"/>
      <c r="D52" s="26"/>
      <c r="E52" s="572"/>
      <c r="F52" s="550"/>
      <c r="G52" s="360"/>
      <c r="H52" s="347"/>
      <c r="I52" s="31" t="s">
        <v>79</v>
      </c>
      <c r="J52" s="63">
        <v>6000</v>
      </c>
      <c r="K52" s="29">
        <v>6432</v>
      </c>
      <c r="L52" s="29">
        <v>6805</v>
      </c>
    </row>
    <row r="53" spans="1:25" ht="26.25" customHeight="1" x14ac:dyDescent="0.3">
      <c r="A53" s="102"/>
      <c r="B53" s="98"/>
      <c r="C53" s="509"/>
      <c r="D53" s="26"/>
      <c r="E53" s="263"/>
      <c r="F53" s="360"/>
      <c r="G53" s="360"/>
      <c r="H53" s="347"/>
      <c r="I53" s="386" t="s">
        <v>66</v>
      </c>
      <c r="J53" s="337"/>
      <c r="K53" s="337"/>
      <c r="L53" s="101"/>
    </row>
    <row r="54" spans="1:25" ht="48" customHeight="1" x14ac:dyDescent="0.3">
      <c r="A54" s="102"/>
      <c r="B54" s="98"/>
      <c r="C54" s="509"/>
      <c r="D54" s="26"/>
      <c r="E54" s="263"/>
      <c r="F54" s="360"/>
      <c r="G54" s="360"/>
      <c r="H54" s="347"/>
      <c r="I54" s="31" t="s">
        <v>80</v>
      </c>
      <c r="J54" s="59">
        <f>J48/J52</f>
        <v>0.33333333333333331</v>
      </c>
      <c r="K54" s="59">
        <f>K48/K52</f>
        <v>0.33333333333333331</v>
      </c>
      <c r="L54" s="59">
        <f>L48/L52</f>
        <v>0.33334313005143279</v>
      </c>
    </row>
    <row r="55" spans="1:25" ht="29.25" customHeight="1" x14ac:dyDescent="0.3">
      <c r="A55" s="102"/>
      <c r="B55" s="102"/>
      <c r="C55" s="509"/>
      <c r="D55" s="26"/>
      <c r="E55" s="263"/>
      <c r="F55" s="360"/>
      <c r="G55" s="360"/>
      <c r="H55" s="347"/>
      <c r="I55" s="383" t="s">
        <v>68</v>
      </c>
      <c r="J55" s="337"/>
      <c r="K55" s="337"/>
      <c r="L55" s="101"/>
    </row>
    <row r="56" spans="1:25" ht="46.5" customHeight="1" x14ac:dyDescent="0.3">
      <c r="A56" s="103"/>
      <c r="B56" s="103"/>
      <c r="C56" s="521"/>
      <c r="D56" s="57"/>
      <c r="E56" s="104"/>
      <c r="F56" s="361"/>
      <c r="G56" s="361"/>
      <c r="H56" s="348"/>
      <c r="I56" s="31" t="s">
        <v>199</v>
      </c>
      <c r="J56" s="445">
        <v>100</v>
      </c>
      <c r="K56" s="28">
        <v>107.2</v>
      </c>
      <c r="L56" s="349">
        <v>113.4</v>
      </c>
    </row>
    <row r="57" spans="1:25" ht="26.25" customHeight="1" x14ac:dyDescent="0.3">
      <c r="A57" s="516" t="s">
        <v>81</v>
      </c>
      <c r="B57" s="517"/>
      <c r="C57" s="517"/>
      <c r="D57" s="517"/>
      <c r="E57" s="517"/>
      <c r="F57" s="517"/>
      <c r="G57" s="261" t="s">
        <v>60</v>
      </c>
      <c r="H57" s="105">
        <f>H58+H59+H60</f>
        <v>20363.399999999998</v>
      </c>
      <c r="I57" s="535"/>
      <c r="J57" s="535"/>
      <c r="K57" s="535"/>
      <c r="L57" s="536"/>
    </row>
    <row r="58" spans="1:25" ht="26.25" customHeight="1" x14ac:dyDescent="0.3">
      <c r="A58" s="106"/>
      <c r="B58" s="107"/>
      <c r="C58" s="307"/>
      <c r="D58" s="307"/>
      <c r="E58" s="309"/>
      <c r="F58" s="56"/>
      <c r="G58" s="3" t="s">
        <v>143</v>
      </c>
      <c r="H58" s="108">
        <f>H62</f>
        <v>6386.7</v>
      </c>
      <c r="I58" s="109"/>
      <c r="J58" s="109"/>
      <c r="K58" s="109"/>
      <c r="L58" s="110"/>
    </row>
    <row r="59" spans="1:25" ht="26.25" customHeight="1" x14ac:dyDescent="0.3">
      <c r="A59" s="106"/>
      <c r="B59" s="107"/>
      <c r="C59" s="307"/>
      <c r="D59" s="307"/>
      <c r="E59" s="309"/>
      <c r="F59" s="56"/>
      <c r="G59" s="3" t="s">
        <v>144</v>
      </c>
      <c r="H59" s="108">
        <f>H63</f>
        <v>6806.9</v>
      </c>
      <c r="I59" s="109"/>
      <c r="J59" s="109"/>
      <c r="K59" s="109"/>
      <c r="L59" s="110"/>
    </row>
    <row r="60" spans="1:25" ht="26.25" customHeight="1" x14ac:dyDescent="0.3">
      <c r="A60" s="106"/>
      <c r="B60" s="107"/>
      <c r="C60" s="307"/>
      <c r="D60" s="307"/>
      <c r="E60" s="309"/>
      <c r="F60" s="56"/>
      <c r="G60" s="3" t="s">
        <v>145</v>
      </c>
      <c r="H60" s="108">
        <f>H64</f>
        <v>7169.7999999999993</v>
      </c>
      <c r="I60" s="109"/>
      <c r="J60" s="109"/>
      <c r="K60" s="109"/>
      <c r="L60" s="110"/>
    </row>
    <row r="61" spans="1:25" ht="26.25" customHeight="1" x14ac:dyDescent="0.3">
      <c r="A61" s="106"/>
      <c r="B61" s="522" t="s">
        <v>82</v>
      </c>
      <c r="C61" s="522"/>
      <c r="D61" s="522"/>
      <c r="E61" s="522"/>
      <c r="F61" s="522"/>
      <c r="G61" s="274" t="s">
        <v>60</v>
      </c>
      <c r="H61" s="111">
        <f>H62+H63+H64</f>
        <v>20363.399999999998</v>
      </c>
      <c r="I61" s="109"/>
      <c r="J61" s="109"/>
      <c r="K61" s="109"/>
      <c r="L61" s="110"/>
    </row>
    <row r="62" spans="1:25" ht="26.25" customHeight="1" x14ac:dyDescent="0.3">
      <c r="A62" s="106"/>
      <c r="B62" s="107"/>
      <c r="C62" s="307"/>
      <c r="D62" s="307"/>
      <c r="E62" s="309"/>
      <c r="F62" s="56"/>
      <c r="G62" s="3" t="s">
        <v>143</v>
      </c>
      <c r="H62" s="108">
        <f>H13+H22+H30+H39+H48</f>
        <v>6386.7</v>
      </c>
      <c r="I62" s="109"/>
      <c r="J62" s="109"/>
      <c r="K62" s="109"/>
      <c r="L62" s="110"/>
    </row>
    <row r="63" spans="1:25" ht="26.25" customHeight="1" x14ac:dyDescent="0.3">
      <c r="A63" s="106"/>
      <c r="B63" s="107"/>
      <c r="C63" s="307"/>
      <c r="D63" s="307"/>
      <c r="E63" s="309"/>
      <c r="F63" s="56"/>
      <c r="G63" s="3" t="s">
        <v>144</v>
      </c>
      <c r="H63" s="108">
        <f>H14+H23+H31+H40+H49</f>
        <v>6806.9</v>
      </c>
      <c r="I63" s="109"/>
      <c r="J63" s="109"/>
      <c r="K63" s="109"/>
      <c r="L63" s="110"/>
    </row>
    <row r="64" spans="1:25" ht="26.25" customHeight="1" x14ac:dyDescent="0.3">
      <c r="A64" s="112"/>
      <c r="B64" s="113"/>
      <c r="C64" s="114"/>
      <c r="D64" s="114"/>
      <c r="E64" s="308"/>
      <c r="F64" s="115"/>
      <c r="G64" s="3" t="s">
        <v>145</v>
      </c>
      <c r="H64" s="108">
        <f>H15+H24+H32+H41+H50</f>
        <v>7169.7999999999993</v>
      </c>
      <c r="I64" s="116"/>
      <c r="J64" s="116"/>
      <c r="K64" s="116"/>
      <c r="L64" s="117"/>
    </row>
    <row r="65" spans="1:12" ht="26.25" customHeight="1" x14ac:dyDescent="0.3">
      <c r="A65" s="531" t="s">
        <v>83</v>
      </c>
      <c r="B65" s="532"/>
      <c r="C65" s="532"/>
      <c r="D65" s="532"/>
      <c r="E65" s="532"/>
      <c r="F65" s="532"/>
      <c r="G65" s="532"/>
      <c r="H65" s="532"/>
      <c r="I65" s="532"/>
      <c r="J65" s="532"/>
      <c r="K65" s="532"/>
      <c r="L65" s="533"/>
    </row>
    <row r="66" spans="1:12" ht="20.25" customHeight="1" x14ac:dyDescent="0.3">
      <c r="A66" s="498" t="s">
        <v>157</v>
      </c>
      <c r="B66" s="508" t="s">
        <v>84</v>
      </c>
      <c r="C66" s="526" t="s">
        <v>85</v>
      </c>
      <c r="D66" s="498" t="s">
        <v>167</v>
      </c>
      <c r="E66" s="508" t="s">
        <v>177</v>
      </c>
      <c r="F66" s="498" t="s">
        <v>74</v>
      </c>
      <c r="G66" s="1" t="s">
        <v>60</v>
      </c>
      <c r="H66" s="2">
        <f>H67+H68+H69</f>
        <v>41462.9</v>
      </c>
      <c r="I66" s="30" t="s">
        <v>61</v>
      </c>
      <c r="J66" s="268"/>
      <c r="K66" s="268"/>
      <c r="L66" s="381"/>
    </row>
    <row r="67" spans="1:12" ht="21" customHeight="1" x14ac:dyDescent="0.3">
      <c r="A67" s="499"/>
      <c r="B67" s="509"/>
      <c r="C67" s="527"/>
      <c r="D67" s="499"/>
      <c r="E67" s="509"/>
      <c r="F67" s="499"/>
      <c r="G67" s="3" t="s">
        <v>143</v>
      </c>
      <c r="H67" s="382">
        <v>12932.2</v>
      </c>
      <c r="I67" s="31" t="s">
        <v>62</v>
      </c>
      <c r="J67" s="51">
        <f>H67</f>
        <v>12932.2</v>
      </c>
      <c r="K67" s="28">
        <f>H68</f>
        <v>13863.3</v>
      </c>
      <c r="L67" s="28">
        <f>H69</f>
        <v>14667.4</v>
      </c>
    </row>
    <row r="68" spans="1:12" ht="21" customHeight="1" x14ac:dyDescent="0.3">
      <c r="A68" s="499"/>
      <c r="B68" s="509"/>
      <c r="C68" s="527"/>
      <c r="D68" s="260"/>
      <c r="E68" s="509"/>
      <c r="F68" s="271"/>
      <c r="G68" s="3" t="s">
        <v>144</v>
      </c>
      <c r="H68" s="382">
        <v>13863.3</v>
      </c>
      <c r="I68" s="383" t="s">
        <v>63</v>
      </c>
      <c r="J68" s="297"/>
      <c r="K68" s="297"/>
      <c r="L68" s="118"/>
    </row>
    <row r="69" spans="1:12" ht="33" customHeight="1" x14ac:dyDescent="0.3">
      <c r="A69" s="499"/>
      <c r="B69" s="509"/>
      <c r="C69" s="527"/>
      <c r="D69" s="260"/>
      <c r="E69" s="509"/>
      <c r="F69" s="387"/>
      <c r="G69" s="3" t="s">
        <v>145</v>
      </c>
      <c r="H69" s="382">
        <v>14667.4</v>
      </c>
      <c r="I69" s="31" t="s">
        <v>194</v>
      </c>
      <c r="J69" s="63">
        <v>155</v>
      </c>
      <c r="K69" s="29">
        <v>155</v>
      </c>
      <c r="L69" s="29">
        <v>155</v>
      </c>
    </row>
    <row r="70" spans="1:12" ht="37.5" customHeight="1" x14ac:dyDescent="0.3">
      <c r="A70" s="263"/>
      <c r="B70" s="118"/>
      <c r="C70" s="527"/>
      <c r="D70" s="260"/>
      <c r="E70" s="260"/>
      <c r="F70" s="58"/>
      <c r="G70" s="58"/>
      <c r="H70" s="343"/>
      <c r="I70" s="31" t="s">
        <v>86</v>
      </c>
      <c r="J70" s="63">
        <v>14900</v>
      </c>
      <c r="K70" s="29">
        <v>15973</v>
      </c>
      <c r="L70" s="29">
        <v>16899</v>
      </c>
    </row>
    <row r="71" spans="1:12" ht="16.5" customHeight="1" x14ac:dyDescent="0.3">
      <c r="A71" s="263"/>
      <c r="B71" s="118"/>
      <c r="C71" s="527"/>
      <c r="D71" s="260"/>
      <c r="E71" s="260"/>
      <c r="F71" s="58"/>
      <c r="G71" s="58"/>
      <c r="H71" s="343"/>
      <c r="I71" s="31" t="s">
        <v>87</v>
      </c>
      <c r="J71" s="63">
        <v>8940</v>
      </c>
      <c r="K71" s="29">
        <v>9584</v>
      </c>
      <c r="L71" s="29">
        <v>10140</v>
      </c>
    </row>
    <row r="72" spans="1:12" ht="15" customHeight="1" x14ac:dyDescent="0.3">
      <c r="A72" s="263"/>
      <c r="B72" s="118"/>
      <c r="C72" s="527"/>
      <c r="D72" s="260"/>
      <c r="E72" s="260"/>
      <c r="F72" s="58"/>
      <c r="G72" s="58"/>
      <c r="H72" s="343"/>
      <c r="I72" s="383" t="s">
        <v>66</v>
      </c>
      <c r="J72" s="297"/>
      <c r="K72" s="297"/>
      <c r="L72" s="118"/>
    </row>
    <row r="73" spans="1:12" ht="33.75" customHeight="1" x14ac:dyDescent="0.3">
      <c r="A73" s="263"/>
      <c r="B73" s="118"/>
      <c r="C73" s="527"/>
      <c r="D73" s="260"/>
      <c r="E73" s="260"/>
      <c r="F73" s="511"/>
      <c r="G73" s="271"/>
      <c r="H73" s="26"/>
      <c r="I73" s="31" t="s">
        <v>88</v>
      </c>
      <c r="J73" s="59">
        <f>J67/J70</f>
        <v>0.86793288590604034</v>
      </c>
      <c r="K73" s="59">
        <f>K67/K70</f>
        <v>0.86792086646215483</v>
      </c>
      <c r="L73" s="59">
        <f>L67/L70</f>
        <v>0.86794484880762168</v>
      </c>
    </row>
    <row r="74" spans="1:12" ht="15.75" customHeight="1" x14ac:dyDescent="0.3">
      <c r="A74" s="263"/>
      <c r="B74" s="118"/>
      <c r="C74" s="527"/>
      <c r="D74" s="260"/>
      <c r="E74" s="260"/>
      <c r="F74" s="511"/>
      <c r="G74" s="271"/>
      <c r="H74" s="26"/>
      <c r="I74" s="383" t="s">
        <v>68</v>
      </c>
      <c r="J74" s="297"/>
      <c r="K74" s="297"/>
      <c r="L74" s="26"/>
    </row>
    <row r="75" spans="1:12" ht="47.25" customHeight="1" x14ac:dyDescent="0.3">
      <c r="A75" s="104"/>
      <c r="B75" s="119"/>
      <c r="C75" s="528"/>
      <c r="D75" s="64"/>
      <c r="E75" s="64"/>
      <c r="F75" s="534"/>
      <c r="G75" s="323"/>
      <c r="H75" s="57"/>
      <c r="I75" s="446" t="s">
        <v>200</v>
      </c>
      <c r="J75" s="445">
        <v>100</v>
      </c>
      <c r="K75" s="349">
        <v>107.2</v>
      </c>
      <c r="L75" s="349">
        <v>113.4</v>
      </c>
    </row>
    <row r="76" spans="1:12" ht="11.25" customHeight="1" x14ac:dyDescent="0.3">
      <c r="A76" s="516" t="s">
        <v>89</v>
      </c>
      <c r="B76" s="517"/>
      <c r="C76" s="517"/>
      <c r="D76" s="517"/>
      <c r="E76" s="517"/>
      <c r="F76" s="517"/>
      <c r="G76" s="261" t="s">
        <v>60</v>
      </c>
      <c r="H76" s="105">
        <f>H77+H78+H79</f>
        <v>41462.9</v>
      </c>
      <c r="I76" s="535"/>
      <c r="J76" s="535"/>
      <c r="K76" s="535"/>
      <c r="L76" s="536"/>
    </row>
    <row r="77" spans="1:12" ht="11.25" customHeight="1" x14ac:dyDescent="0.3">
      <c r="A77" s="106"/>
      <c r="B77" s="107"/>
      <c r="C77" s="307"/>
      <c r="D77" s="307"/>
      <c r="E77" s="309"/>
      <c r="F77" s="56"/>
      <c r="G77" s="3" t="s">
        <v>143</v>
      </c>
      <c r="H77" s="108">
        <f>H81</f>
        <v>12932.2</v>
      </c>
      <c r="I77" s="109"/>
      <c r="J77" s="109"/>
      <c r="K77" s="109"/>
      <c r="L77" s="110"/>
    </row>
    <row r="78" spans="1:12" ht="11.25" customHeight="1" x14ac:dyDescent="0.3">
      <c r="A78" s="106"/>
      <c r="B78" s="107"/>
      <c r="C78" s="307"/>
      <c r="D78" s="307"/>
      <c r="E78" s="309"/>
      <c r="F78" s="56"/>
      <c r="G78" s="3" t="s">
        <v>144</v>
      </c>
      <c r="H78" s="108">
        <f>H82</f>
        <v>13863.3</v>
      </c>
      <c r="I78" s="109"/>
      <c r="J78" s="109"/>
      <c r="K78" s="109"/>
      <c r="L78" s="110"/>
    </row>
    <row r="79" spans="1:12" ht="11.25" customHeight="1" x14ac:dyDescent="0.3">
      <c r="A79" s="106"/>
      <c r="B79" s="107"/>
      <c r="C79" s="307"/>
      <c r="D79" s="307"/>
      <c r="E79" s="309"/>
      <c r="F79" s="56"/>
      <c r="G79" s="3" t="s">
        <v>145</v>
      </c>
      <c r="H79" s="108">
        <f>H83</f>
        <v>14667.4</v>
      </c>
      <c r="I79" s="109"/>
      <c r="J79" s="109"/>
      <c r="K79" s="109"/>
      <c r="L79" s="110"/>
    </row>
    <row r="80" spans="1:12" ht="11.25" customHeight="1" x14ac:dyDescent="0.3">
      <c r="A80" s="106"/>
      <c r="B80" s="296"/>
      <c r="C80" s="107"/>
      <c r="D80" s="107"/>
      <c r="E80" s="488" t="s">
        <v>82</v>
      </c>
      <c r="F80" s="488"/>
      <c r="G80" s="274" t="s">
        <v>60</v>
      </c>
      <c r="H80" s="111">
        <f>H81+H82+H83</f>
        <v>41462.9</v>
      </c>
      <c r="I80" s="109"/>
      <c r="J80" s="109"/>
      <c r="K80" s="109"/>
      <c r="L80" s="110"/>
    </row>
    <row r="81" spans="1:17" ht="11.25" customHeight="1" x14ac:dyDescent="0.3">
      <c r="A81" s="106"/>
      <c r="B81" s="107"/>
      <c r="C81" s="307"/>
      <c r="D81" s="307"/>
      <c r="E81" s="309"/>
      <c r="F81" s="56"/>
      <c r="G81" s="3" t="s">
        <v>143</v>
      </c>
      <c r="H81" s="108">
        <f>H67</f>
        <v>12932.2</v>
      </c>
      <c r="I81" s="109"/>
      <c r="J81" s="109"/>
      <c r="K81" s="109"/>
      <c r="L81" s="110"/>
    </row>
    <row r="82" spans="1:17" ht="11.25" customHeight="1" x14ac:dyDescent="0.3">
      <c r="A82" s="106"/>
      <c r="B82" s="107"/>
      <c r="C82" s="307"/>
      <c r="D82" s="307"/>
      <c r="E82" s="309"/>
      <c r="F82" s="56"/>
      <c r="G82" s="3" t="s">
        <v>144</v>
      </c>
      <c r="H82" s="108">
        <f>H68</f>
        <v>13863.3</v>
      </c>
      <c r="I82" s="109"/>
      <c r="J82" s="109"/>
      <c r="K82" s="109"/>
      <c r="L82" s="110"/>
    </row>
    <row r="83" spans="1:17" ht="11.25" customHeight="1" x14ac:dyDescent="0.3">
      <c r="A83" s="112"/>
      <c r="B83" s="113"/>
      <c r="C83" s="114"/>
      <c r="D83" s="114"/>
      <c r="E83" s="308"/>
      <c r="F83" s="115"/>
      <c r="G83" s="301" t="s">
        <v>145</v>
      </c>
      <c r="H83" s="120">
        <f>H69</f>
        <v>14667.4</v>
      </c>
      <c r="I83" s="116"/>
      <c r="J83" s="116"/>
      <c r="K83" s="116"/>
      <c r="L83" s="117"/>
    </row>
    <row r="84" spans="1:17" ht="23.25" customHeight="1" x14ac:dyDescent="0.3">
      <c r="A84" s="568" t="s">
        <v>90</v>
      </c>
      <c r="B84" s="569"/>
      <c r="C84" s="569"/>
      <c r="D84" s="569"/>
      <c r="E84" s="569"/>
      <c r="F84" s="569"/>
      <c r="G84" s="569"/>
      <c r="H84" s="569"/>
      <c r="I84" s="569"/>
      <c r="J84" s="569"/>
      <c r="K84" s="569"/>
      <c r="L84" s="570"/>
    </row>
    <row r="85" spans="1:17" ht="13.5" customHeight="1" x14ac:dyDescent="0.3">
      <c r="A85" s="524" t="s">
        <v>159</v>
      </c>
      <c r="B85" s="508" t="s">
        <v>91</v>
      </c>
      <c r="C85" s="508" t="s">
        <v>277</v>
      </c>
      <c r="D85" s="498" t="s">
        <v>167</v>
      </c>
      <c r="E85" s="508" t="s">
        <v>178</v>
      </c>
      <c r="F85" s="335"/>
      <c r="G85" s="21" t="s">
        <v>60</v>
      </c>
      <c r="H85" s="2">
        <f>H86+H87+H88</f>
        <v>39265.799999999996</v>
      </c>
      <c r="I85" s="52" t="s">
        <v>61</v>
      </c>
      <c r="J85" s="53"/>
      <c r="K85" s="53"/>
      <c r="L85" s="60"/>
    </row>
    <row r="86" spans="1:17" ht="15" customHeight="1" x14ac:dyDescent="0.3">
      <c r="A86" s="525"/>
      <c r="B86" s="509"/>
      <c r="C86" s="509"/>
      <c r="D86" s="499"/>
      <c r="E86" s="509"/>
      <c r="F86" s="118"/>
      <c r="G86" s="3" t="s">
        <v>143</v>
      </c>
      <c r="H86" s="4">
        <f>H91+H95</f>
        <v>12246.9</v>
      </c>
      <c r="I86" s="5" t="s">
        <v>62</v>
      </c>
      <c r="J86" s="54">
        <f>H86</f>
        <v>12246.9</v>
      </c>
      <c r="K86" s="72">
        <f>H87</f>
        <v>13128.699999999999</v>
      </c>
      <c r="L86" s="72">
        <f>H88</f>
        <v>13890.199999999999</v>
      </c>
    </row>
    <row r="87" spans="1:17" ht="19.5" customHeight="1" x14ac:dyDescent="0.3">
      <c r="A87" s="525"/>
      <c r="B87" s="509"/>
      <c r="C87" s="509"/>
      <c r="D87" s="265"/>
      <c r="E87" s="509"/>
      <c r="F87" s="118"/>
      <c r="G87" s="3" t="s">
        <v>144</v>
      </c>
      <c r="H87" s="4">
        <f>H92+H96</f>
        <v>13128.699999999999</v>
      </c>
      <c r="I87" s="41" t="s">
        <v>63</v>
      </c>
      <c r="J87" s="69"/>
      <c r="K87" s="69"/>
      <c r="L87" s="51"/>
    </row>
    <row r="88" spans="1:17" ht="28.5" customHeight="1" x14ac:dyDescent="0.3">
      <c r="A88" s="525"/>
      <c r="B88" s="509"/>
      <c r="C88" s="509"/>
      <c r="D88" s="265"/>
      <c r="E88" s="509"/>
      <c r="F88" s="190"/>
      <c r="G88" s="3" t="s">
        <v>145</v>
      </c>
      <c r="H88" s="4">
        <f>H93+H97</f>
        <v>13890.199999999999</v>
      </c>
      <c r="I88" s="350" t="s">
        <v>64</v>
      </c>
      <c r="J88" s="447">
        <v>454</v>
      </c>
      <c r="K88" s="427">
        <v>487</v>
      </c>
      <c r="L88" s="447">
        <v>515</v>
      </c>
    </row>
    <row r="89" spans="1:17" ht="15" customHeight="1" x14ac:dyDescent="0.3">
      <c r="A89" s="525"/>
      <c r="B89" s="509"/>
      <c r="C89" s="509"/>
      <c r="D89" s="265"/>
      <c r="E89" s="509"/>
      <c r="F89" s="190"/>
      <c r="G89" s="309"/>
      <c r="H89" s="4"/>
      <c r="I89" s="350" t="s">
        <v>65</v>
      </c>
      <c r="J89" s="63">
        <v>168884</v>
      </c>
      <c r="K89" s="29">
        <v>181044</v>
      </c>
      <c r="L89" s="29">
        <v>191545</v>
      </c>
    </row>
    <row r="90" spans="1:17" ht="20.25" customHeight="1" x14ac:dyDescent="0.3">
      <c r="A90" s="388"/>
      <c r="B90" s="509"/>
      <c r="C90" s="509"/>
      <c r="D90" s="265"/>
      <c r="E90" s="509"/>
      <c r="F90" s="499" t="s">
        <v>74</v>
      </c>
      <c r="G90" s="299" t="s">
        <v>60</v>
      </c>
      <c r="H90" s="4">
        <f>H91+H92+H93</f>
        <v>39091.1</v>
      </c>
      <c r="I90" s="41" t="s">
        <v>66</v>
      </c>
      <c r="J90" s="389"/>
      <c r="K90" s="389"/>
      <c r="L90" s="61"/>
    </row>
    <row r="91" spans="1:17" ht="19.5" customHeight="1" x14ac:dyDescent="0.3">
      <c r="A91" s="390"/>
      <c r="B91" s="98"/>
      <c r="C91" s="509"/>
      <c r="D91" s="265"/>
      <c r="E91" s="509"/>
      <c r="F91" s="499"/>
      <c r="G91" s="3" t="s">
        <v>143</v>
      </c>
      <c r="H91" s="4">
        <v>12192.4</v>
      </c>
      <c r="I91" s="391" t="s">
        <v>92</v>
      </c>
      <c r="J91" s="392">
        <f>J86/J88</f>
        <v>26.975550660792951</v>
      </c>
      <c r="K91" s="392">
        <f>K86/K88</f>
        <v>26.958316221765912</v>
      </c>
      <c r="L91" s="392">
        <f>L86/L88</f>
        <v>26.971262135922327</v>
      </c>
    </row>
    <row r="92" spans="1:17" ht="31.5" customHeight="1" x14ac:dyDescent="0.3">
      <c r="A92" s="390"/>
      <c r="B92" s="393"/>
      <c r="C92" s="509"/>
      <c r="D92" s="265"/>
      <c r="E92" s="260"/>
      <c r="F92" s="26"/>
      <c r="G92" s="3" t="s">
        <v>144</v>
      </c>
      <c r="H92" s="4">
        <v>13070.3</v>
      </c>
      <c r="I92" s="5" t="s">
        <v>93</v>
      </c>
      <c r="J92" s="349">
        <f>J86/J89</f>
        <v>7.2516638639539568E-2</v>
      </c>
      <c r="K92" s="349">
        <f>K86/K89</f>
        <v>7.2516625792624995E-2</v>
      </c>
      <c r="L92" s="349">
        <f>L86/L89</f>
        <v>7.251664099819885E-2</v>
      </c>
    </row>
    <row r="93" spans="1:17" ht="18.75" customHeight="1" x14ac:dyDescent="0.3">
      <c r="A93" s="360"/>
      <c r="B93" s="262"/>
      <c r="C93" s="509"/>
      <c r="D93" s="265"/>
      <c r="E93" s="260"/>
      <c r="F93" s="26"/>
      <c r="G93" s="3" t="s">
        <v>145</v>
      </c>
      <c r="H93" s="4">
        <v>13828.4</v>
      </c>
      <c r="I93" s="394" t="s">
        <v>68</v>
      </c>
      <c r="J93" s="389"/>
      <c r="K93" s="389"/>
      <c r="L93" s="61"/>
    </row>
    <row r="94" spans="1:17" ht="27.75" customHeight="1" x14ac:dyDescent="0.3">
      <c r="A94" s="360"/>
      <c r="B94" s="262"/>
      <c r="C94" s="509"/>
      <c r="D94" s="265"/>
      <c r="E94" s="260"/>
      <c r="F94" s="190" t="s">
        <v>94</v>
      </c>
      <c r="G94" s="299" t="s">
        <v>60</v>
      </c>
      <c r="H94" s="4">
        <f>H95+H96+H97</f>
        <v>174.7</v>
      </c>
      <c r="I94" s="448" t="s">
        <v>195</v>
      </c>
      <c r="J94" s="28">
        <v>100</v>
      </c>
      <c r="K94" s="28">
        <v>107.2</v>
      </c>
      <c r="L94" s="349">
        <v>113.4</v>
      </c>
      <c r="M94" s="311"/>
      <c r="N94" s="313">
        <v>2024</v>
      </c>
      <c r="O94" s="313">
        <v>2025</v>
      </c>
      <c r="P94" s="313">
        <v>2026</v>
      </c>
      <c r="Q94" s="313">
        <v>2027</v>
      </c>
    </row>
    <row r="95" spans="1:17" ht="43.5" customHeight="1" x14ac:dyDescent="0.3">
      <c r="A95" s="360"/>
      <c r="B95" s="262"/>
      <c r="C95" s="509"/>
      <c r="D95" s="265"/>
      <c r="E95" s="260"/>
      <c r="F95" s="190"/>
      <c r="G95" s="3" t="s">
        <v>143</v>
      </c>
      <c r="H95" s="4">
        <v>54.5</v>
      </c>
      <c r="I95" s="350" t="s">
        <v>199</v>
      </c>
      <c r="J95" s="349">
        <v>100</v>
      </c>
      <c r="K95" s="349">
        <v>107.2</v>
      </c>
      <c r="L95" s="349">
        <v>113.4</v>
      </c>
      <c r="M95" s="311" t="s">
        <v>160</v>
      </c>
      <c r="N95" s="312">
        <v>50</v>
      </c>
      <c r="O95" s="312">
        <v>53.5</v>
      </c>
      <c r="P95" s="312">
        <v>56.2</v>
      </c>
      <c r="Q95" s="312">
        <v>59</v>
      </c>
    </row>
    <row r="96" spans="1:17" ht="14.25" customHeight="1" x14ac:dyDescent="0.3">
      <c r="A96" s="360"/>
      <c r="B96" s="262"/>
      <c r="C96" s="509"/>
      <c r="D96" s="265"/>
      <c r="E96" s="260"/>
      <c r="F96" s="26"/>
      <c r="G96" s="3" t="s">
        <v>144</v>
      </c>
      <c r="H96" s="4">
        <v>58.4</v>
      </c>
      <c r="I96" s="395"/>
      <c r="J96" s="121"/>
      <c r="K96" s="121"/>
      <c r="L96" s="122"/>
    </row>
    <row r="97" spans="1:12" ht="14.25" customHeight="1" x14ac:dyDescent="0.3">
      <c r="A97" s="361"/>
      <c r="B97" s="359"/>
      <c r="C97" s="396"/>
      <c r="D97" s="285"/>
      <c r="E97" s="64"/>
      <c r="F97" s="57"/>
      <c r="G97" s="301" t="s">
        <v>145</v>
      </c>
      <c r="H97" s="334">
        <v>61.8</v>
      </c>
      <c r="I97" s="397"/>
      <c r="J97" s="398"/>
      <c r="K97" s="398"/>
      <c r="L97" s="399"/>
    </row>
    <row r="98" spans="1:12" ht="13.5" customHeight="1" x14ac:dyDescent="0.3">
      <c r="A98" s="523" t="s">
        <v>95</v>
      </c>
      <c r="B98" s="501"/>
      <c r="C98" s="501"/>
      <c r="D98" s="501"/>
      <c r="E98" s="501"/>
      <c r="F98" s="501"/>
      <c r="G98" s="274" t="s">
        <v>60</v>
      </c>
      <c r="H98" s="111">
        <f>H99+H100+H101</f>
        <v>39265.799999999996</v>
      </c>
      <c r="I98" s="109"/>
      <c r="J98" s="109"/>
      <c r="K98" s="109"/>
      <c r="L98" s="110"/>
    </row>
    <row r="99" spans="1:12" ht="13.5" customHeight="1" x14ac:dyDescent="0.3">
      <c r="A99" s="106"/>
      <c r="B99" s="107"/>
      <c r="C99" s="307"/>
      <c r="D99" s="307"/>
      <c r="E99" s="307"/>
      <c r="F99" s="124"/>
      <c r="G99" s="468" t="s">
        <v>143</v>
      </c>
      <c r="H99" s="111">
        <f>H103+H107</f>
        <v>12246.9</v>
      </c>
      <c r="I99" s="109"/>
      <c r="J99" s="109"/>
      <c r="K99" s="109"/>
      <c r="L99" s="110"/>
    </row>
    <row r="100" spans="1:12" ht="13.5" customHeight="1" x14ac:dyDescent="0.3">
      <c r="A100" s="106"/>
      <c r="B100" s="107"/>
      <c r="C100" s="307"/>
      <c r="D100" s="307"/>
      <c r="E100" s="307"/>
      <c r="F100" s="124"/>
      <c r="G100" s="468" t="s">
        <v>144</v>
      </c>
      <c r="H100" s="111">
        <f>H104+H108</f>
        <v>13128.699999999999</v>
      </c>
      <c r="I100" s="109"/>
      <c r="J100" s="109"/>
      <c r="K100" s="109"/>
      <c r="L100" s="110"/>
    </row>
    <row r="101" spans="1:12" ht="13.5" customHeight="1" x14ac:dyDescent="0.3">
      <c r="A101" s="106"/>
      <c r="B101" s="107"/>
      <c r="C101" s="307"/>
      <c r="D101" s="307"/>
      <c r="E101" s="307"/>
      <c r="F101" s="97"/>
      <c r="G101" s="468" t="s">
        <v>145</v>
      </c>
      <c r="H101" s="111">
        <f>H105+H109</f>
        <v>13890.199999999999</v>
      </c>
      <c r="I101" s="109"/>
      <c r="J101" s="109"/>
      <c r="K101" s="109"/>
      <c r="L101" s="110"/>
    </row>
    <row r="102" spans="1:12" ht="13.5" customHeight="1" x14ac:dyDescent="0.3">
      <c r="A102" s="523" t="s">
        <v>82</v>
      </c>
      <c r="B102" s="501"/>
      <c r="C102" s="501"/>
      <c r="D102" s="501"/>
      <c r="E102" s="501"/>
      <c r="F102" s="501"/>
      <c r="G102" s="274" t="s">
        <v>60</v>
      </c>
      <c r="H102" s="111">
        <f>H103+H104+H105</f>
        <v>39091.1</v>
      </c>
      <c r="I102" s="109"/>
      <c r="J102" s="109"/>
      <c r="K102" s="109"/>
      <c r="L102" s="110"/>
    </row>
    <row r="103" spans="1:12" ht="13.5" customHeight="1" x14ac:dyDescent="0.3">
      <c r="A103" s="106"/>
      <c r="B103" s="107"/>
      <c r="C103" s="307"/>
      <c r="D103" s="307"/>
      <c r="E103" s="307"/>
      <c r="F103" s="125"/>
      <c r="G103" s="468" t="s">
        <v>143</v>
      </c>
      <c r="H103" s="111">
        <f>H91</f>
        <v>12192.4</v>
      </c>
      <c r="I103" s="109"/>
      <c r="J103" s="109"/>
      <c r="K103" s="109"/>
      <c r="L103" s="110"/>
    </row>
    <row r="104" spans="1:12" ht="13.5" customHeight="1" x14ac:dyDescent="0.3">
      <c r="A104" s="106"/>
      <c r="B104" s="107"/>
      <c r="C104" s="307"/>
      <c r="D104" s="307"/>
      <c r="E104" s="307"/>
      <c r="F104" s="125"/>
      <c r="G104" s="468" t="s">
        <v>144</v>
      </c>
      <c r="H104" s="111">
        <f>H92</f>
        <v>13070.3</v>
      </c>
      <c r="I104" s="109"/>
      <c r="J104" s="109"/>
      <c r="K104" s="109"/>
      <c r="L104" s="110"/>
    </row>
    <row r="105" spans="1:12" ht="13.5" customHeight="1" x14ac:dyDescent="0.3">
      <c r="A105" s="106"/>
      <c r="B105" s="107"/>
      <c r="C105" s="307"/>
      <c r="D105" s="307"/>
      <c r="E105" s="307"/>
      <c r="F105" s="125"/>
      <c r="G105" s="468" t="s">
        <v>145</v>
      </c>
      <c r="H105" s="111">
        <f>H93</f>
        <v>13828.4</v>
      </c>
      <c r="I105" s="109"/>
      <c r="J105" s="109"/>
      <c r="K105" s="109"/>
      <c r="L105" s="110"/>
    </row>
    <row r="106" spans="1:12" ht="13.5" customHeight="1" x14ac:dyDescent="0.3">
      <c r="A106" s="106"/>
      <c r="B106" s="107"/>
      <c r="C106" s="307"/>
      <c r="D106" s="307"/>
      <c r="E106" s="307"/>
      <c r="F106" s="97" t="s">
        <v>94</v>
      </c>
      <c r="G106" s="274" t="s">
        <v>60</v>
      </c>
      <c r="H106" s="111">
        <f>H107+H108+H109</f>
        <v>174.7</v>
      </c>
      <c r="I106" s="109"/>
      <c r="J106" s="109"/>
      <c r="K106" s="109"/>
      <c r="L106" s="110"/>
    </row>
    <row r="107" spans="1:12" ht="13.5" customHeight="1" x14ac:dyDescent="0.3">
      <c r="A107" s="106"/>
      <c r="B107" s="107"/>
      <c r="C107" s="307"/>
      <c r="D107" s="307"/>
      <c r="E107" s="307"/>
      <c r="F107" s="97"/>
      <c r="G107" s="468" t="s">
        <v>143</v>
      </c>
      <c r="H107" s="111">
        <f>H95</f>
        <v>54.5</v>
      </c>
      <c r="I107" s="109"/>
      <c r="J107" s="109"/>
      <c r="K107" s="109"/>
      <c r="L107" s="110"/>
    </row>
    <row r="108" spans="1:12" ht="13.5" customHeight="1" x14ac:dyDescent="0.3">
      <c r="A108" s="106"/>
      <c r="B108" s="107"/>
      <c r="C108" s="307"/>
      <c r="D108" s="307"/>
      <c r="E108" s="309"/>
      <c r="F108" s="265"/>
      <c r="G108" s="468" t="s">
        <v>144</v>
      </c>
      <c r="H108" s="111">
        <f>H96</f>
        <v>58.4</v>
      </c>
      <c r="I108" s="109"/>
      <c r="J108" s="109"/>
      <c r="K108" s="109"/>
      <c r="L108" s="110"/>
    </row>
    <row r="109" spans="1:12" ht="13.5" customHeight="1" x14ac:dyDescent="0.3">
      <c r="A109" s="112"/>
      <c r="B109" s="113"/>
      <c r="C109" s="114"/>
      <c r="D109" s="114"/>
      <c r="E109" s="308"/>
      <c r="F109" s="285"/>
      <c r="G109" s="468" t="s">
        <v>145</v>
      </c>
      <c r="H109" s="126">
        <f>H97</f>
        <v>61.8</v>
      </c>
      <c r="I109" s="116"/>
      <c r="J109" s="116"/>
      <c r="K109" s="116"/>
      <c r="L109" s="117"/>
    </row>
    <row r="110" spans="1:12" ht="27.15" customHeight="1" x14ac:dyDescent="0.3">
      <c r="A110" s="531" t="s">
        <v>149</v>
      </c>
      <c r="B110" s="544"/>
      <c r="C110" s="544"/>
      <c r="D110" s="544"/>
      <c r="E110" s="544"/>
      <c r="F110" s="544"/>
      <c r="G110" s="544"/>
      <c r="H110" s="544"/>
      <c r="I110" s="544"/>
      <c r="J110" s="544"/>
      <c r="K110" s="544"/>
      <c r="L110" s="545"/>
    </row>
    <row r="111" spans="1:12" ht="20.25" customHeight="1" x14ac:dyDescent="0.3">
      <c r="A111" s="508" t="s">
        <v>157</v>
      </c>
      <c r="B111" s="508" t="s">
        <v>150</v>
      </c>
      <c r="C111" s="496" t="s">
        <v>278</v>
      </c>
      <c r="D111" s="498" t="s">
        <v>167</v>
      </c>
      <c r="E111" s="508" t="s">
        <v>179</v>
      </c>
      <c r="F111" s="510" t="s">
        <v>74</v>
      </c>
      <c r="G111" s="1" t="s">
        <v>60</v>
      </c>
      <c r="H111" s="2">
        <f>H112+H113+H114</f>
        <v>24807.5</v>
      </c>
      <c r="I111" s="30" t="s">
        <v>61</v>
      </c>
      <c r="J111" s="53"/>
      <c r="K111" s="53"/>
      <c r="L111" s="60"/>
    </row>
    <row r="112" spans="1:12" ht="18" customHeight="1" x14ac:dyDescent="0.3">
      <c r="A112" s="509"/>
      <c r="B112" s="509"/>
      <c r="C112" s="497"/>
      <c r="D112" s="499"/>
      <c r="E112" s="509"/>
      <c r="F112" s="511"/>
      <c r="G112" s="3" t="s">
        <v>143</v>
      </c>
      <c r="H112" s="4">
        <v>7737.4</v>
      </c>
      <c r="I112" s="350" t="s">
        <v>62</v>
      </c>
      <c r="J112" s="54">
        <f>H112</f>
        <v>7737.4</v>
      </c>
      <c r="K112" s="400">
        <f>H113</f>
        <v>8294.5</v>
      </c>
      <c r="L112" s="400">
        <f>H114</f>
        <v>8775.6</v>
      </c>
    </row>
    <row r="113" spans="1:12" ht="16.5" customHeight="1" x14ac:dyDescent="0.3">
      <c r="A113" s="509"/>
      <c r="B113" s="509"/>
      <c r="C113" s="497"/>
      <c r="D113" s="340"/>
      <c r="E113" s="509"/>
      <c r="F113" s="511"/>
      <c r="G113" s="3" t="s">
        <v>144</v>
      </c>
      <c r="H113" s="4">
        <v>8294.5</v>
      </c>
      <c r="I113" s="41" t="s">
        <v>63</v>
      </c>
      <c r="J113" s="53"/>
      <c r="K113" s="53"/>
      <c r="L113" s="60"/>
    </row>
    <row r="114" spans="1:12" ht="27.75" customHeight="1" x14ac:dyDescent="0.3">
      <c r="A114" s="509"/>
      <c r="B114" s="509"/>
      <c r="C114" s="497"/>
      <c r="D114" s="340"/>
      <c r="E114" s="509"/>
      <c r="F114" s="511"/>
      <c r="G114" s="3" t="s">
        <v>145</v>
      </c>
      <c r="H114" s="4">
        <v>8775.6</v>
      </c>
      <c r="I114" s="31" t="s">
        <v>64</v>
      </c>
      <c r="J114" s="401">
        <v>43</v>
      </c>
      <c r="K114" s="402">
        <v>46</v>
      </c>
      <c r="L114" s="402">
        <v>49</v>
      </c>
    </row>
    <row r="115" spans="1:12" ht="17.25" customHeight="1" x14ac:dyDescent="0.3">
      <c r="A115" s="509"/>
      <c r="B115" s="509"/>
      <c r="C115" s="497"/>
      <c r="D115" s="340"/>
      <c r="E115" s="509"/>
      <c r="F115" s="511"/>
      <c r="G115" s="271"/>
      <c r="H115" s="26"/>
      <c r="I115" s="31" t="s">
        <v>65</v>
      </c>
      <c r="J115" s="449">
        <v>25987</v>
      </c>
      <c r="K115" s="364">
        <v>27858</v>
      </c>
      <c r="L115" s="364">
        <v>29474</v>
      </c>
    </row>
    <row r="116" spans="1:12" ht="18.75" customHeight="1" x14ac:dyDescent="0.3">
      <c r="A116" s="509"/>
      <c r="B116" s="509"/>
      <c r="C116" s="497"/>
      <c r="D116" s="340"/>
      <c r="E116" s="509"/>
      <c r="F116" s="511"/>
      <c r="G116" s="271"/>
      <c r="H116" s="26"/>
      <c r="I116" s="41" t="s">
        <v>66</v>
      </c>
      <c r="J116" s="53"/>
      <c r="K116" s="53"/>
      <c r="L116" s="60"/>
    </row>
    <row r="117" spans="1:12" ht="30.9" customHeight="1" x14ac:dyDescent="0.3">
      <c r="A117" s="509"/>
      <c r="B117" s="509"/>
      <c r="C117" s="497"/>
      <c r="D117" s="340"/>
      <c r="E117" s="509"/>
      <c r="F117" s="511"/>
      <c r="G117" s="271"/>
      <c r="H117" s="26"/>
      <c r="I117" s="5" t="s">
        <v>93</v>
      </c>
      <c r="J117" s="4">
        <f>J112/J115</f>
        <v>0.29774117828144842</v>
      </c>
      <c r="K117" s="4">
        <f>K112/K115</f>
        <v>0.2977421207552588</v>
      </c>
      <c r="L117" s="4">
        <f>L112/L115</f>
        <v>0.29774038135305697</v>
      </c>
    </row>
    <row r="118" spans="1:12" ht="18" customHeight="1" x14ac:dyDescent="0.3">
      <c r="A118" s="509"/>
      <c r="B118" s="509"/>
      <c r="C118" s="497"/>
      <c r="D118" s="340"/>
      <c r="E118" s="509"/>
      <c r="F118" s="511"/>
      <c r="G118" s="271"/>
      <c r="H118" s="26"/>
      <c r="I118" s="41" t="s">
        <v>68</v>
      </c>
      <c r="J118" s="53"/>
      <c r="K118" s="53"/>
      <c r="L118" s="60"/>
    </row>
    <row r="119" spans="1:12" ht="44.25" customHeight="1" x14ac:dyDescent="0.3">
      <c r="A119" s="509"/>
      <c r="B119" s="509"/>
      <c r="C119" s="497"/>
      <c r="D119" s="340"/>
      <c r="E119" s="509"/>
      <c r="F119" s="511"/>
      <c r="G119" s="271"/>
      <c r="H119" s="26"/>
      <c r="I119" s="450" t="s">
        <v>199</v>
      </c>
      <c r="J119" s="392">
        <v>100</v>
      </c>
      <c r="K119" s="451">
        <v>107.2</v>
      </c>
      <c r="L119" s="451">
        <v>113.4</v>
      </c>
    </row>
    <row r="120" spans="1:12" ht="10.5" customHeight="1" x14ac:dyDescent="0.3">
      <c r="A120" s="127"/>
      <c r="B120" s="128"/>
      <c r="C120" s="537" t="s">
        <v>96</v>
      </c>
      <c r="D120" s="537"/>
      <c r="E120" s="537"/>
      <c r="F120" s="537"/>
      <c r="G120" s="261" t="s">
        <v>60</v>
      </c>
      <c r="H120" s="105">
        <f>H121+H122+H123</f>
        <v>24807.5</v>
      </c>
      <c r="I120" s="123"/>
      <c r="J120" s="123"/>
      <c r="K120" s="123"/>
      <c r="L120" s="403"/>
    </row>
    <row r="121" spans="1:12" ht="10.5" customHeight="1" x14ac:dyDescent="0.3">
      <c r="A121" s="106"/>
      <c r="B121" s="107"/>
      <c r="C121" s="307"/>
      <c r="D121" s="307"/>
      <c r="E121" s="309"/>
      <c r="F121" s="55"/>
      <c r="G121" s="3" t="s">
        <v>143</v>
      </c>
      <c r="H121" s="111">
        <f>H125</f>
        <v>7737.4</v>
      </c>
      <c r="I121" s="109"/>
      <c r="J121" s="109"/>
      <c r="K121" s="109"/>
      <c r="L121" s="110"/>
    </row>
    <row r="122" spans="1:12" ht="10.5" customHeight="1" x14ac:dyDescent="0.3">
      <c r="A122" s="106"/>
      <c r="B122" s="107"/>
      <c r="C122" s="307"/>
      <c r="D122" s="307"/>
      <c r="E122" s="309"/>
      <c r="F122" s="55"/>
      <c r="G122" s="3" t="s">
        <v>144</v>
      </c>
      <c r="H122" s="111">
        <f>H126</f>
        <v>8294.5</v>
      </c>
      <c r="I122" s="109"/>
      <c r="J122" s="109"/>
      <c r="K122" s="109"/>
      <c r="L122" s="110"/>
    </row>
    <row r="123" spans="1:12" ht="10.5" customHeight="1" x14ac:dyDescent="0.3">
      <c r="A123" s="106"/>
      <c r="B123" s="107"/>
      <c r="C123" s="307"/>
      <c r="D123" s="307"/>
      <c r="E123" s="309"/>
      <c r="F123" s="56"/>
      <c r="G123" s="3" t="s">
        <v>145</v>
      </c>
      <c r="H123" s="111">
        <f>H127</f>
        <v>8775.6</v>
      </c>
      <c r="I123" s="109"/>
      <c r="J123" s="109"/>
      <c r="K123" s="109"/>
      <c r="L123" s="110"/>
    </row>
    <row r="124" spans="1:12" s="135" customFormat="1" ht="10.5" customHeight="1" x14ac:dyDescent="0.3">
      <c r="A124" s="142"/>
      <c r="B124" s="143"/>
      <c r="C124" s="143"/>
      <c r="D124" s="144"/>
      <c r="E124" s="538" t="s">
        <v>82</v>
      </c>
      <c r="F124" s="538"/>
      <c r="G124" s="274" t="s">
        <v>60</v>
      </c>
      <c r="H124" s="111">
        <f>H125+H126+H127</f>
        <v>24807.5</v>
      </c>
      <c r="I124" s="302"/>
      <c r="J124" s="145"/>
      <c r="K124" s="145"/>
      <c r="L124" s="146"/>
    </row>
    <row r="125" spans="1:12" s="135" customFormat="1" ht="10.5" customHeight="1" x14ac:dyDescent="0.3">
      <c r="A125" s="142"/>
      <c r="B125" s="143"/>
      <c r="C125" s="143"/>
      <c r="D125" s="144"/>
      <c r="E125" s="288"/>
      <c r="F125" s="351"/>
      <c r="G125" s="3" t="s">
        <v>143</v>
      </c>
      <c r="H125" s="111">
        <f>H112</f>
        <v>7737.4</v>
      </c>
      <c r="I125" s="302"/>
      <c r="J125" s="145"/>
      <c r="K125" s="145"/>
      <c r="L125" s="146"/>
    </row>
    <row r="126" spans="1:12" s="135" customFormat="1" ht="10.5" customHeight="1" x14ac:dyDescent="0.3">
      <c r="A126" s="142"/>
      <c r="B126" s="143"/>
      <c r="C126" s="143"/>
      <c r="D126" s="144"/>
      <c r="E126" s="288"/>
      <c r="F126" s="351"/>
      <c r="G126" s="3" t="s">
        <v>144</v>
      </c>
      <c r="H126" s="111">
        <f>H113</f>
        <v>8294.5</v>
      </c>
      <c r="I126" s="302"/>
      <c r="J126" s="145"/>
      <c r="K126" s="145"/>
      <c r="L126" s="146"/>
    </row>
    <row r="127" spans="1:12" ht="10.5" customHeight="1" x14ac:dyDescent="0.3">
      <c r="A127" s="112"/>
      <c r="B127" s="113"/>
      <c r="C127" s="114"/>
      <c r="D127" s="114"/>
      <c r="E127" s="308"/>
      <c r="F127" s="115"/>
      <c r="G127" s="301" t="s">
        <v>145</v>
      </c>
      <c r="H127" s="126">
        <f>H114</f>
        <v>8775.6</v>
      </c>
      <c r="I127" s="116"/>
      <c r="J127" s="116"/>
      <c r="K127" s="116"/>
      <c r="L127" s="117"/>
    </row>
    <row r="128" spans="1:12" ht="27.15" customHeight="1" x14ac:dyDescent="0.3">
      <c r="A128" s="539" t="s">
        <v>97</v>
      </c>
      <c r="B128" s="540"/>
      <c r="C128" s="540"/>
      <c r="D128" s="540"/>
      <c r="E128" s="540"/>
      <c r="F128" s="540"/>
      <c r="G128" s="540"/>
      <c r="H128" s="540"/>
      <c r="I128" s="540"/>
      <c r="J128" s="540"/>
      <c r="K128" s="540"/>
      <c r="L128" s="541"/>
    </row>
    <row r="129" spans="1:12" ht="19.5" customHeight="1" x14ac:dyDescent="0.3">
      <c r="A129" s="524" t="s">
        <v>157</v>
      </c>
      <c r="B129" s="508" t="s">
        <v>98</v>
      </c>
      <c r="C129" s="542" t="s">
        <v>99</v>
      </c>
      <c r="D129" s="498" t="s">
        <v>166</v>
      </c>
      <c r="E129" s="508" t="s">
        <v>176</v>
      </c>
      <c r="F129" s="498" t="s">
        <v>74</v>
      </c>
      <c r="G129" s="1" t="s">
        <v>60</v>
      </c>
      <c r="H129" s="2">
        <f>H130+H131+H132</f>
        <v>3206.2</v>
      </c>
      <c r="I129" s="30" t="s">
        <v>61</v>
      </c>
      <c r="J129" s="69"/>
      <c r="K129" s="69"/>
      <c r="L129" s="70"/>
    </row>
    <row r="130" spans="1:12" ht="14.25" customHeight="1" x14ac:dyDescent="0.3">
      <c r="A130" s="525"/>
      <c r="B130" s="509"/>
      <c r="C130" s="543"/>
      <c r="D130" s="499"/>
      <c r="E130" s="509"/>
      <c r="F130" s="499"/>
      <c r="G130" s="3" t="s">
        <v>143</v>
      </c>
      <c r="H130" s="4">
        <v>1000</v>
      </c>
      <c r="I130" s="350" t="s">
        <v>62</v>
      </c>
      <c r="J130" s="54">
        <f>H130</f>
        <v>1000</v>
      </c>
      <c r="K130" s="72">
        <f>H131</f>
        <v>1072</v>
      </c>
      <c r="L130" s="72">
        <f>H132</f>
        <v>1134.2</v>
      </c>
    </row>
    <row r="131" spans="1:12" ht="16.5" customHeight="1" x14ac:dyDescent="0.3">
      <c r="A131" s="525"/>
      <c r="B131" s="509"/>
      <c r="C131" s="543"/>
      <c r="D131" s="260"/>
      <c r="E131" s="509"/>
      <c r="F131" s="73"/>
      <c r="G131" s="3" t="s">
        <v>144</v>
      </c>
      <c r="H131" s="4">
        <v>1072</v>
      </c>
      <c r="I131" s="41" t="s">
        <v>63</v>
      </c>
      <c r="J131" s="75"/>
      <c r="K131" s="75"/>
      <c r="L131" s="76"/>
    </row>
    <row r="132" spans="1:12" ht="45.75" customHeight="1" x14ac:dyDescent="0.3">
      <c r="A132" s="525"/>
      <c r="B132" s="509"/>
      <c r="C132" s="73"/>
      <c r="D132" s="260"/>
      <c r="E132" s="509"/>
      <c r="F132" s="73"/>
      <c r="G132" s="3" t="s">
        <v>145</v>
      </c>
      <c r="H132" s="4">
        <v>1134.2</v>
      </c>
      <c r="I132" s="71" t="s">
        <v>100</v>
      </c>
      <c r="J132" s="190">
        <v>25</v>
      </c>
      <c r="K132" s="77">
        <v>26</v>
      </c>
      <c r="L132" s="77">
        <v>27</v>
      </c>
    </row>
    <row r="133" spans="1:12" ht="17.25" customHeight="1" x14ac:dyDescent="0.3">
      <c r="A133" s="404"/>
      <c r="B133" s="509"/>
      <c r="C133" s="73"/>
      <c r="D133" s="260"/>
      <c r="E133" s="509"/>
      <c r="F133" s="73"/>
      <c r="G133" s="283"/>
      <c r="H133" s="78"/>
      <c r="I133" s="41" t="s">
        <v>66</v>
      </c>
      <c r="J133" s="75"/>
      <c r="K133" s="75"/>
      <c r="L133" s="76"/>
    </row>
    <row r="134" spans="1:12" ht="42.75" customHeight="1" x14ac:dyDescent="0.3">
      <c r="A134" s="404"/>
      <c r="B134" s="262"/>
      <c r="C134" s="73"/>
      <c r="D134" s="260"/>
      <c r="E134" s="509"/>
      <c r="F134" s="73"/>
      <c r="G134" s="283"/>
      <c r="H134" s="78"/>
      <c r="I134" s="79" t="s">
        <v>101</v>
      </c>
      <c r="J134" s="54">
        <f>(J130/J132)</f>
        <v>40</v>
      </c>
      <c r="K134" s="72">
        <f>(K130/K132)</f>
        <v>41.230769230769234</v>
      </c>
      <c r="L134" s="72">
        <f>(L130/L132)</f>
        <v>42.007407407407406</v>
      </c>
    </row>
    <row r="135" spans="1:12" ht="17.25" customHeight="1" x14ac:dyDescent="0.3">
      <c r="A135" s="404"/>
      <c r="B135" s="262"/>
      <c r="C135" s="73"/>
      <c r="D135" s="260"/>
      <c r="E135" s="262"/>
      <c r="F135" s="73"/>
      <c r="G135" s="283"/>
      <c r="H135" s="78"/>
      <c r="I135" s="41" t="s">
        <v>102</v>
      </c>
      <c r="J135" s="35"/>
      <c r="K135" s="35"/>
      <c r="L135" s="80"/>
    </row>
    <row r="136" spans="1:12" ht="37.5" customHeight="1" x14ac:dyDescent="0.3">
      <c r="A136" s="404"/>
      <c r="B136" s="262"/>
      <c r="C136" s="73"/>
      <c r="D136" s="260"/>
      <c r="E136" s="262"/>
      <c r="F136" s="73"/>
      <c r="G136" s="283"/>
      <c r="H136" s="78"/>
      <c r="I136" s="452" t="s">
        <v>201</v>
      </c>
      <c r="J136" s="453">
        <v>100</v>
      </c>
      <c r="K136" s="454">
        <v>100</v>
      </c>
      <c r="L136" s="454">
        <v>100</v>
      </c>
    </row>
    <row r="137" spans="1:12" ht="17.25" customHeight="1" x14ac:dyDescent="0.3">
      <c r="A137" s="404"/>
      <c r="B137" s="512"/>
      <c r="C137" s="508" t="s">
        <v>206</v>
      </c>
      <c r="D137" s="498" t="s">
        <v>166</v>
      </c>
      <c r="E137" s="508" t="s">
        <v>176</v>
      </c>
      <c r="F137" s="498" t="s">
        <v>74</v>
      </c>
      <c r="G137" s="1" t="s">
        <v>60</v>
      </c>
      <c r="H137" s="2">
        <f>H138+H139+H140</f>
        <v>40436.100000000006</v>
      </c>
      <c r="I137" s="30" t="s">
        <v>61</v>
      </c>
      <c r="J137" s="69"/>
      <c r="K137" s="69"/>
      <c r="L137" s="70"/>
    </row>
    <row r="138" spans="1:12" ht="17.25" customHeight="1" x14ac:dyDescent="0.3">
      <c r="A138" s="404"/>
      <c r="B138" s="512"/>
      <c r="C138" s="509"/>
      <c r="D138" s="499"/>
      <c r="E138" s="509"/>
      <c r="F138" s="499"/>
      <c r="G138" s="3" t="s">
        <v>143</v>
      </c>
      <c r="H138" s="4">
        <v>12611.9</v>
      </c>
      <c r="I138" s="350" t="s">
        <v>62</v>
      </c>
      <c r="J138" s="405">
        <f>H138</f>
        <v>12611.9</v>
      </c>
      <c r="K138" s="400">
        <f>H139</f>
        <v>13520</v>
      </c>
      <c r="L138" s="400">
        <f>H140</f>
        <v>14304.2</v>
      </c>
    </row>
    <row r="139" spans="1:12" ht="17.25" customHeight="1" x14ac:dyDescent="0.3">
      <c r="A139" s="404"/>
      <c r="B139" s="262"/>
      <c r="C139" s="509"/>
      <c r="D139" s="260"/>
      <c r="E139" s="509"/>
      <c r="F139" s="271"/>
      <c r="G139" s="3" t="s">
        <v>144</v>
      </c>
      <c r="H139" s="4">
        <v>13520</v>
      </c>
      <c r="I139" s="406" t="s">
        <v>63</v>
      </c>
      <c r="J139" s="407"/>
      <c r="K139" s="407"/>
      <c r="L139" s="408"/>
    </row>
    <row r="140" spans="1:12" ht="17.25" customHeight="1" x14ac:dyDescent="0.3">
      <c r="A140" s="404"/>
      <c r="B140" s="262"/>
      <c r="C140" s="264"/>
      <c r="D140" s="260"/>
      <c r="E140" s="509"/>
      <c r="F140" s="271"/>
      <c r="G140" s="3" t="s">
        <v>145</v>
      </c>
      <c r="H140" s="4">
        <v>14304.2</v>
      </c>
      <c r="I140" s="409" t="s">
        <v>103</v>
      </c>
      <c r="J140" s="190">
        <v>5</v>
      </c>
      <c r="K140" s="77">
        <v>5</v>
      </c>
      <c r="L140" s="77">
        <v>5</v>
      </c>
    </row>
    <row r="141" spans="1:12" ht="15" customHeight="1" x14ac:dyDescent="0.3">
      <c r="A141" s="404"/>
      <c r="B141" s="262"/>
      <c r="C141" s="264"/>
      <c r="D141" s="260"/>
      <c r="E141" s="509"/>
      <c r="F141" s="271"/>
      <c r="G141" s="271"/>
      <c r="H141" s="26"/>
      <c r="I141" s="406" t="s">
        <v>66</v>
      </c>
      <c r="J141" s="407"/>
      <c r="K141" s="407"/>
      <c r="L141" s="408"/>
    </row>
    <row r="142" spans="1:12" ht="24.75" customHeight="1" x14ac:dyDescent="0.3">
      <c r="A142" s="404"/>
      <c r="B142" s="262"/>
      <c r="C142" s="264"/>
      <c r="D142" s="260"/>
      <c r="E142" s="509"/>
      <c r="F142" s="271"/>
      <c r="G142" s="271"/>
      <c r="H142" s="26"/>
      <c r="I142" s="410" t="s">
        <v>104</v>
      </c>
      <c r="J142" s="400">
        <f>(J138/J140)</f>
        <v>2522.38</v>
      </c>
      <c r="K142" s="400">
        <f>(K138/K140)</f>
        <v>2704</v>
      </c>
      <c r="L142" s="400">
        <f>(L138/L140)</f>
        <v>2860.84</v>
      </c>
    </row>
    <row r="143" spans="1:12" ht="18" customHeight="1" x14ac:dyDescent="0.3">
      <c r="A143" s="404"/>
      <c r="B143" s="262"/>
      <c r="C143" s="264"/>
      <c r="D143" s="260"/>
      <c r="E143" s="509"/>
      <c r="F143" s="271"/>
      <c r="G143" s="271"/>
      <c r="H143" s="26"/>
      <c r="I143" s="406" t="s">
        <v>68</v>
      </c>
      <c r="J143" s="407"/>
      <c r="K143" s="407"/>
      <c r="L143" s="408"/>
    </row>
    <row r="144" spans="1:12" ht="54" customHeight="1" x14ac:dyDescent="0.3">
      <c r="A144" s="411"/>
      <c r="B144" s="359"/>
      <c r="C144" s="266"/>
      <c r="D144" s="64"/>
      <c r="E144" s="521"/>
      <c r="F144" s="323"/>
      <c r="G144" s="323"/>
      <c r="H144" s="57"/>
      <c r="I144" s="452" t="s">
        <v>202</v>
      </c>
      <c r="J144" s="455">
        <v>100</v>
      </c>
      <c r="K144" s="456">
        <v>100</v>
      </c>
      <c r="L144" s="456">
        <v>100</v>
      </c>
    </row>
    <row r="145" spans="1:12" s="135" customFormat="1" ht="14.25" customHeight="1" x14ac:dyDescent="0.3">
      <c r="A145" s="516" t="s">
        <v>105</v>
      </c>
      <c r="B145" s="517"/>
      <c r="C145" s="517"/>
      <c r="D145" s="517"/>
      <c r="E145" s="517"/>
      <c r="F145" s="517"/>
      <c r="G145" s="261" t="s">
        <v>60</v>
      </c>
      <c r="H145" s="105">
        <f>H146+H147+H148</f>
        <v>43642.3</v>
      </c>
      <c r="I145" s="139"/>
      <c r="J145" s="140"/>
      <c r="K145" s="140"/>
      <c r="L145" s="141"/>
    </row>
    <row r="146" spans="1:12" s="135" customFormat="1" ht="14.25" customHeight="1" x14ac:dyDescent="0.3">
      <c r="A146" s="142"/>
      <c r="B146" s="143"/>
      <c r="C146" s="143"/>
      <c r="D146" s="144"/>
      <c r="E146" s="288"/>
      <c r="F146" s="351"/>
      <c r="G146" s="3" t="s">
        <v>143</v>
      </c>
      <c r="H146" s="111">
        <f>H150</f>
        <v>13611.9</v>
      </c>
      <c r="I146" s="302"/>
      <c r="J146" s="145"/>
      <c r="K146" s="145"/>
      <c r="L146" s="146"/>
    </row>
    <row r="147" spans="1:12" s="135" customFormat="1" ht="14.25" customHeight="1" x14ac:dyDescent="0.3">
      <c r="A147" s="142"/>
      <c r="B147" s="143"/>
      <c r="C147" s="143"/>
      <c r="D147" s="144"/>
      <c r="E147" s="288"/>
      <c r="F147" s="351"/>
      <c r="G147" s="3" t="s">
        <v>144</v>
      </c>
      <c r="H147" s="111">
        <f>H151</f>
        <v>14592</v>
      </c>
      <c r="I147" s="302"/>
      <c r="J147" s="145"/>
      <c r="K147" s="145"/>
      <c r="L147" s="146"/>
    </row>
    <row r="148" spans="1:12" ht="14.25" customHeight="1" x14ac:dyDescent="0.3">
      <c r="A148" s="106"/>
      <c r="B148" s="107"/>
      <c r="C148" s="307"/>
      <c r="D148" s="307"/>
      <c r="E148" s="307"/>
      <c r="F148" s="97"/>
      <c r="G148" s="3" t="s">
        <v>145</v>
      </c>
      <c r="H148" s="111">
        <f>H152</f>
        <v>15438.400000000001</v>
      </c>
      <c r="I148" s="109"/>
      <c r="J148" s="109"/>
      <c r="K148" s="109"/>
      <c r="L148" s="110"/>
    </row>
    <row r="149" spans="1:12" ht="14.25" customHeight="1" x14ac:dyDescent="0.3">
      <c r="A149" s="529" t="s">
        <v>106</v>
      </c>
      <c r="B149" s="488"/>
      <c r="C149" s="488"/>
      <c r="D149" s="488"/>
      <c r="E149" s="488"/>
      <c r="F149" s="488"/>
      <c r="G149" s="274" t="s">
        <v>60</v>
      </c>
      <c r="H149" s="111">
        <f>H150+H151+H152</f>
        <v>43642.3</v>
      </c>
      <c r="I149" s="109"/>
      <c r="J149" s="109"/>
      <c r="K149" s="109"/>
      <c r="L149" s="110"/>
    </row>
    <row r="150" spans="1:12" ht="14.25" customHeight="1" x14ac:dyDescent="0.3">
      <c r="A150" s="106"/>
      <c r="B150" s="107"/>
      <c r="C150" s="307"/>
      <c r="D150" s="307"/>
      <c r="E150" s="307"/>
      <c r="F150" s="97"/>
      <c r="G150" s="3" t="s">
        <v>143</v>
      </c>
      <c r="H150" s="111">
        <f>H130+H138</f>
        <v>13611.9</v>
      </c>
      <c r="I150" s="109"/>
      <c r="J150" s="109"/>
      <c r="K150" s="109"/>
      <c r="L150" s="110"/>
    </row>
    <row r="151" spans="1:12" ht="14.25" customHeight="1" x14ac:dyDescent="0.3">
      <c r="A151" s="106"/>
      <c r="B151" s="107"/>
      <c r="C151" s="307"/>
      <c r="D151" s="307"/>
      <c r="E151" s="307"/>
      <c r="F151" s="97"/>
      <c r="G151" s="3" t="s">
        <v>144</v>
      </c>
      <c r="H151" s="111">
        <f>H131+H139</f>
        <v>14592</v>
      </c>
      <c r="I151" s="109"/>
      <c r="J151" s="109"/>
      <c r="K151" s="109"/>
      <c r="L151" s="110"/>
    </row>
    <row r="152" spans="1:12" ht="14.25" customHeight="1" x14ac:dyDescent="0.3">
      <c r="A152" s="112"/>
      <c r="B152" s="113"/>
      <c r="C152" s="114"/>
      <c r="D152" s="114"/>
      <c r="E152" s="114"/>
      <c r="F152" s="352"/>
      <c r="G152" s="3" t="s">
        <v>145</v>
      </c>
      <c r="H152" s="126">
        <f>H132+H140</f>
        <v>15438.400000000001</v>
      </c>
      <c r="I152" s="116"/>
      <c r="J152" s="116"/>
      <c r="K152" s="116"/>
      <c r="L152" s="117"/>
    </row>
    <row r="153" spans="1:12" s="434" customFormat="1" ht="22.5" customHeight="1" x14ac:dyDescent="0.3">
      <c r="A153" s="531" t="s">
        <v>254</v>
      </c>
      <c r="B153" s="532"/>
      <c r="C153" s="532"/>
      <c r="D153" s="532"/>
      <c r="E153" s="532"/>
      <c r="F153" s="532"/>
      <c r="G153" s="532"/>
      <c r="H153" s="532"/>
      <c r="I153" s="532"/>
      <c r="J153" s="532"/>
      <c r="K153" s="532"/>
      <c r="L153" s="533"/>
    </row>
    <row r="154" spans="1:12" s="434" customFormat="1" ht="16.5" customHeight="1" x14ac:dyDescent="0.3">
      <c r="A154" s="498" t="s">
        <v>255</v>
      </c>
      <c r="B154" s="508" t="s">
        <v>256</v>
      </c>
      <c r="C154" s="508" t="s">
        <v>257</v>
      </c>
      <c r="D154" s="356" t="s">
        <v>258</v>
      </c>
      <c r="E154" s="508" t="s">
        <v>264</v>
      </c>
      <c r="F154" s="498" t="s">
        <v>259</v>
      </c>
      <c r="G154" s="1" t="s">
        <v>60</v>
      </c>
      <c r="H154" s="2">
        <f>H155+H156+H157</f>
        <v>174576.3</v>
      </c>
      <c r="I154" s="30" t="s">
        <v>61</v>
      </c>
      <c r="J154" s="268"/>
      <c r="K154" s="268"/>
      <c r="L154" s="381"/>
    </row>
    <row r="155" spans="1:12" s="434" customFormat="1" ht="16.5" customHeight="1" x14ac:dyDescent="0.3">
      <c r="A155" s="499"/>
      <c r="B155" s="509"/>
      <c r="C155" s="509"/>
      <c r="D155" s="260"/>
      <c r="E155" s="509"/>
      <c r="F155" s="499"/>
      <c r="G155" s="3" t="s">
        <v>143</v>
      </c>
      <c r="H155" s="382">
        <v>54450</v>
      </c>
      <c r="I155" s="31" t="s">
        <v>62</v>
      </c>
      <c r="J155" s="51">
        <f>H155</f>
        <v>54450</v>
      </c>
      <c r="K155" s="28">
        <f>H156</f>
        <v>58370.400000000001</v>
      </c>
      <c r="L155" s="28">
        <f>H157</f>
        <v>61755.9</v>
      </c>
    </row>
    <row r="156" spans="1:12" s="434" customFormat="1" ht="16.5" customHeight="1" x14ac:dyDescent="0.3">
      <c r="A156" s="499"/>
      <c r="B156" s="509"/>
      <c r="C156" s="509"/>
      <c r="D156" s="260"/>
      <c r="E156" s="509"/>
      <c r="F156" s="499"/>
      <c r="G156" s="3" t="s">
        <v>144</v>
      </c>
      <c r="H156" s="382">
        <v>58370.400000000001</v>
      </c>
      <c r="I156" s="383" t="s">
        <v>63</v>
      </c>
      <c r="J156" s="297"/>
      <c r="K156" s="297"/>
      <c r="L156" s="118"/>
    </row>
    <row r="157" spans="1:12" s="434" customFormat="1" ht="29.25" customHeight="1" x14ac:dyDescent="0.3">
      <c r="A157" s="499"/>
      <c r="B157" s="509"/>
      <c r="C157" s="509"/>
      <c r="D157" s="260"/>
      <c r="E157" s="509"/>
      <c r="F157" s="58"/>
      <c r="G157" s="3" t="s">
        <v>145</v>
      </c>
      <c r="H157" s="382">
        <v>61755.9</v>
      </c>
      <c r="I157" s="31" t="s">
        <v>260</v>
      </c>
      <c r="J157" s="63">
        <v>1350</v>
      </c>
      <c r="K157" s="29">
        <v>1350</v>
      </c>
      <c r="L157" s="29">
        <v>1350</v>
      </c>
    </row>
    <row r="158" spans="1:12" s="434" customFormat="1" ht="30" customHeight="1" x14ac:dyDescent="0.3">
      <c r="A158" s="263"/>
      <c r="B158" s="509"/>
      <c r="C158" s="509"/>
      <c r="D158" s="260"/>
      <c r="E158" s="509"/>
      <c r="F158" s="58"/>
      <c r="G158" s="58"/>
      <c r="H158" s="343"/>
      <c r="I158" s="31" t="s">
        <v>261</v>
      </c>
      <c r="J158" s="63">
        <v>20</v>
      </c>
      <c r="K158" s="29">
        <v>20</v>
      </c>
      <c r="L158" s="29">
        <v>20</v>
      </c>
    </row>
    <row r="159" spans="1:12" s="434" customFormat="1" ht="19.5" customHeight="1" x14ac:dyDescent="0.3">
      <c r="A159" s="263"/>
      <c r="B159" s="509"/>
      <c r="C159" s="509"/>
      <c r="D159" s="260"/>
      <c r="E159" s="509"/>
      <c r="F159" s="58"/>
      <c r="G159" s="58"/>
      <c r="H159" s="343"/>
      <c r="I159" s="383" t="s">
        <v>66</v>
      </c>
      <c r="J159" s="297"/>
      <c r="K159" s="297"/>
      <c r="L159" s="118"/>
    </row>
    <row r="160" spans="1:12" s="434" customFormat="1" ht="27" customHeight="1" x14ac:dyDescent="0.3">
      <c r="A160" s="263"/>
      <c r="B160" s="118"/>
      <c r="C160" s="509"/>
      <c r="D160" s="260"/>
      <c r="E160" s="509"/>
      <c r="F160" s="511"/>
      <c r="G160" s="271"/>
      <c r="H160" s="26"/>
      <c r="I160" s="31" t="s">
        <v>294</v>
      </c>
      <c r="J160" s="59">
        <f>J155/J157</f>
        <v>40.333333333333336</v>
      </c>
      <c r="K160" s="59">
        <f t="shared" ref="K160" si="0">K155/K157</f>
        <v>43.237333333333332</v>
      </c>
      <c r="L160" s="59">
        <f>L155/L157</f>
        <v>45.745111111111115</v>
      </c>
    </row>
    <row r="161" spans="1:26" s="434" customFormat="1" ht="30" customHeight="1" x14ac:dyDescent="0.3">
      <c r="A161" s="263"/>
      <c r="B161" s="118"/>
      <c r="C161" s="509"/>
      <c r="D161" s="260"/>
      <c r="E161" s="260"/>
      <c r="F161" s="511"/>
      <c r="G161" s="271"/>
      <c r="H161" s="26"/>
      <c r="I161" s="31" t="s">
        <v>262</v>
      </c>
      <c r="J161" s="67">
        <v>65</v>
      </c>
      <c r="K161" s="67">
        <v>65</v>
      </c>
      <c r="L161" s="67">
        <v>65</v>
      </c>
    </row>
    <row r="162" spans="1:26" s="434" customFormat="1" ht="15.75" customHeight="1" x14ac:dyDescent="0.3">
      <c r="A162" s="263"/>
      <c r="B162" s="118"/>
      <c r="C162" s="509"/>
      <c r="D162" s="260"/>
      <c r="E162" s="260"/>
      <c r="F162" s="511"/>
      <c r="G162" s="271"/>
      <c r="H162" s="26"/>
      <c r="I162" s="383" t="s">
        <v>68</v>
      </c>
      <c r="J162" s="297"/>
      <c r="K162" s="297"/>
      <c r="L162" s="26"/>
    </row>
    <row r="163" spans="1:26" s="434" customFormat="1" ht="38.4" customHeight="1" x14ac:dyDescent="0.3">
      <c r="A163" s="104"/>
      <c r="B163" s="119"/>
      <c r="C163" s="266"/>
      <c r="D163" s="64"/>
      <c r="E163" s="64"/>
      <c r="F163" s="534"/>
      <c r="G163" s="323"/>
      <c r="H163" s="57"/>
      <c r="I163" s="479" t="s">
        <v>298</v>
      </c>
      <c r="J163" s="51">
        <v>100</v>
      </c>
      <c r="K163" s="28">
        <v>100</v>
      </c>
      <c r="L163" s="28">
        <v>100</v>
      </c>
      <c r="Y163" s="94"/>
      <c r="Z163" s="94"/>
    </row>
    <row r="164" spans="1:26" s="434" customFormat="1" ht="12.75" customHeight="1" x14ac:dyDescent="0.3">
      <c r="A164" s="516" t="s">
        <v>263</v>
      </c>
      <c r="B164" s="517"/>
      <c r="C164" s="517"/>
      <c r="D164" s="517"/>
      <c r="E164" s="517"/>
      <c r="F164" s="517"/>
      <c r="G164" s="261" t="s">
        <v>60</v>
      </c>
      <c r="H164" s="105">
        <f>H165+H166+H167</f>
        <v>174576.3</v>
      </c>
      <c r="I164" s="535"/>
      <c r="J164" s="535"/>
      <c r="K164" s="535"/>
      <c r="L164" s="536"/>
      <c r="Y164" s="94"/>
      <c r="Z164" s="94"/>
    </row>
    <row r="165" spans="1:26" s="434" customFormat="1" ht="12.75" customHeight="1" x14ac:dyDescent="0.3">
      <c r="A165" s="106"/>
      <c r="B165" s="107"/>
      <c r="C165" s="307"/>
      <c r="D165" s="307"/>
      <c r="E165" s="309"/>
      <c r="F165" s="56"/>
      <c r="G165" s="3" t="s">
        <v>143</v>
      </c>
      <c r="H165" s="108">
        <f>H169</f>
        <v>54450</v>
      </c>
      <c r="I165" s="109"/>
      <c r="J165" s="109"/>
      <c r="K165" s="109"/>
      <c r="L165" s="110"/>
      <c r="Y165" s="94"/>
      <c r="Z165" s="94"/>
    </row>
    <row r="166" spans="1:26" s="434" customFormat="1" ht="12.75" customHeight="1" x14ac:dyDescent="0.3">
      <c r="A166" s="106"/>
      <c r="B166" s="107"/>
      <c r="C166" s="307"/>
      <c r="D166" s="307"/>
      <c r="E166" s="309"/>
      <c r="F166" s="56"/>
      <c r="G166" s="3" t="s">
        <v>144</v>
      </c>
      <c r="H166" s="108">
        <f t="shared" ref="H166:H167" si="1">H170</f>
        <v>58370.400000000001</v>
      </c>
      <c r="I166" s="109"/>
      <c r="J166" s="109"/>
      <c r="K166" s="109"/>
      <c r="L166" s="110"/>
    </row>
    <row r="167" spans="1:26" s="434" customFormat="1" ht="12.75" customHeight="1" x14ac:dyDescent="0.3">
      <c r="A167" s="106"/>
      <c r="B167" s="107"/>
      <c r="C167" s="307"/>
      <c r="D167" s="307"/>
      <c r="E167" s="309"/>
      <c r="F167" s="56"/>
      <c r="G167" s="3" t="s">
        <v>145</v>
      </c>
      <c r="H167" s="108">
        <f t="shared" si="1"/>
        <v>61755.9</v>
      </c>
      <c r="I167" s="109"/>
      <c r="J167" s="109"/>
      <c r="K167" s="109"/>
      <c r="L167" s="110"/>
    </row>
    <row r="168" spans="1:26" s="434" customFormat="1" ht="12.75" customHeight="1" x14ac:dyDescent="0.3">
      <c r="A168" s="106"/>
      <c r="B168" s="296"/>
      <c r="C168" s="107"/>
      <c r="D168" s="107"/>
      <c r="E168" s="488" t="s">
        <v>82</v>
      </c>
      <c r="F168" s="488"/>
      <c r="G168" s="274" t="s">
        <v>60</v>
      </c>
      <c r="H168" s="111">
        <f>H169+H170+H171</f>
        <v>174576.3</v>
      </c>
      <c r="I168" s="109"/>
      <c r="J168" s="109"/>
      <c r="K168" s="109"/>
      <c r="L168" s="110"/>
    </row>
    <row r="169" spans="1:26" s="434" customFormat="1" ht="12.75" customHeight="1" x14ac:dyDescent="0.3">
      <c r="A169" s="106"/>
      <c r="B169" s="107"/>
      <c r="C169" s="307"/>
      <c r="D169" s="307"/>
      <c r="E169" s="309"/>
      <c r="F169" s="56"/>
      <c r="G169" s="3" t="s">
        <v>143</v>
      </c>
      <c r="H169" s="108">
        <f>H155</f>
        <v>54450</v>
      </c>
      <c r="I169" s="109"/>
      <c r="J169" s="109"/>
      <c r="K169" s="109"/>
      <c r="L169" s="110"/>
    </row>
    <row r="170" spans="1:26" s="434" customFormat="1" ht="12.75" customHeight="1" x14ac:dyDescent="0.3">
      <c r="A170" s="106"/>
      <c r="B170" s="107"/>
      <c r="C170" s="307"/>
      <c r="D170" s="307"/>
      <c r="E170" s="309"/>
      <c r="F170" s="56"/>
      <c r="G170" s="3" t="s">
        <v>144</v>
      </c>
      <c r="H170" s="108">
        <f t="shared" ref="H170:H171" si="2">H156</f>
        <v>58370.400000000001</v>
      </c>
      <c r="I170" s="109"/>
      <c r="J170" s="109"/>
      <c r="K170" s="109"/>
      <c r="L170" s="110"/>
    </row>
    <row r="171" spans="1:26" s="434" customFormat="1" ht="12.75" customHeight="1" x14ac:dyDescent="0.3">
      <c r="A171" s="112"/>
      <c r="B171" s="113"/>
      <c r="C171" s="114"/>
      <c r="D171" s="114"/>
      <c r="E171" s="308"/>
      <c r="F171" s="115"/>
      <c r="G171" s="301" t="s">
        <v>145</v>
      </c>
      <c r="H171" s="108">
        <f t="shared" si="2"/>
        <v>61755.9</v>
      </c>
      <c r="I171" s="116"/>
      <c r="J171" s="116"/>
      <c r="K171" s="116"/>
      <c r="L171" s="117"/>
    </row>
    <row r="172" spans="1:26" s="135" customFormat="1" ht="12.75" customHeight="1" x14ac:dyDescent="0.3">
      <c r="A172" s="136"/>
      <c r="B172" s="137"/>
      <c r="C172" s="137"/>
      <c r="D172" s="138"/>
      <c r="E172" s="530" t="s">
        <v>251</v>
      </c>
      <c r="F172" s="530"/>
      <c r="G172" s="261" t="s">
        <v>60</v>
      </c>
      <c r="H172" s="105">
        <f>H173+H174+H175</f>
        <v>344118.2</v>
      </c>
      <c r="I172" s="139"/>
      <c r="J172" s="140"/>
      <c r="K172" s="140"/>
      <c r="L172" s="141"/>
    </row>
    <row r="173" spans="1:26" s="135" customFormat="1" ht="12.75" customHeight="1" x14ac:dyDescent="0.3">
      <c r="A173" s="142"/>
      <c r="B173" s="143"/>
      <c r="C173" s="143"/>
      <c r="D173" s="144"/>
      <c r="E173" s="288"/>
      <c r="F173" s="351"/>
      <c r="G173" s="3" t="s">
        <v>143</v>
      </c>
      <c r="H173" s="111">
        <f>H177+H181</f>
        <v>107365.1</v>
      </c>
      <c r="I173" s="302"/>
      <c r="J173" s="145"/>
      <c r="K173" s="145"/>
      <c r="L173" s="146"/>
    </row>
    <row r="174" spans="1:26" s="135" customFormat="1" ht="12.75" customHeight="1" x14ac:dyDescent="0.3">
      <c r="A174" s="142"/>
      <c r="B174" s="143"/>
      <c r="C174" s="143"/>
      <c r="D174" s="144"/>
      <c r="E174" s="288"/>
      <c r="F174" s="351"/>
      <c r="G174" s="3" t="s">
        <v>144</v>
      </c>
      <c r="H174" s="111">
        <f>H178+H182</f>
        <v>115055.79999999999</v>
      </c>
      <c r="I174" s="302"/>
      <c r="J174" s="145"/>
      <c r="K174" s="145"/>
      <c r="L174" s="146"/>
    </row>
    <row r="175" spans="1:26" ht="12.75" customHeight="1" x14ac:dyDescent="0.3">
      <c r="A175" s="106"/>
      <c r="B175" s="107"/>
      <c r="C175" s="307"/>
      <c r="D175" s="307"/>
      <c r="E175" s="309"/>
      <c r="F175" s="56"/>
      <c r="G175" s="3" t="s">
        <v>145</v>
      </c>
      <c r="H175" s="111">
        <f>H179+H183</f>
        <v>121697.3</v>
      </c>
      <c r="I175" s="109"/>
      <c r="J175" s="109"/>
      <c r="K175" s="109"/>
      <c r="L175" s="110"/>
    </row>
    <row r="176" spans="1:26" ht="12.75" customHeight="1" x14ac:dyDescent="0.3">
      <c r="A176" s="106"/>
      <c r="B176" s="107"/>
      <c r="C176" s="307"/>
      <c r="D176" s="307"/>
      <c r="E176" s="501" t="s">
        <v>82</v>
      </c>
      <c r="F176" s="501"/>
      <c r="G176" s="274" t="s">
        <v>60</v>
      </c>
      <c r="H176" s="111">
        <f>H177+H178+H179</f>
        <v>343943.5</v>
      </c>
      <c r="I176" s="109"/>
      <c r="J176" s="109"/>
      <c r="K176" s="109"/>
      <c r="L176" s="110"/>
    </row>
    <row r="177" spans="1:12" ht="12.75" customHeight="1" x14ac:dyDescent="0.3">
      <c r="A177" s="106"/>
      <c r="B177" s="107"/>
      <c r="C177" s="307"/>
      <c r="D177" s="307"/>
      <c r="E177" s="307"/>
      <c r="F177" s="351"/>
      <c r="G177" s="3" t="s">
        <v>143</v>
      </c>
      <c r="H177" s="111">
        <f>H62+H81+H103+H125+H150+H169</f>
        <v>107310.6</v>
      </c>
      <c r="I177" s="109"/>
      <c r="J177" s="109"/>
      <c r="K177" s="109"/>
      <c r="L177" s="110"/>
    </row>
    <row r="178" spans="1:12" ht="12.75" customHeight="1" x14ac:dyDescent="0.3">
      <c r="A178" s="106"/>
      <c r="B178" s="107"/>
      <c r="C178" s="307"/>
      <c r="D178" s="307"/>
      <c r="E178" s="307"/>
      <c r="F178" s="351"/>
      <c r="G178" s="3" t="s">
        <v>144</v>
      </c>
      <c r="H178" s="111">
        <f t="shared" ref="H178:H179" si="3">H63+H82+H104+H126+H151+H170</f>
        <v>114997.4</v>
      </c>
      <c r="I178" s="109"/>
      <c r="J178" s="109"/>
      <c r="K178" s="109"/>
      <c r="L178" s="110"/>
    </row>
    <row r="179" spans="1:12" ht="12.75" customHeight="1" x14ac:dyDescent="0.3">
      <c r="A179" s="106"/>
      <c r="B179" s="107"/>
      <c r="C179" s="307"/>
      <c r="D179" s="307"/>
      <c r="E179" s="307"/>
      <c r="F179" s="56"/>
      <c r="G179" s="3" t="s">
        <v>145</v>
      </c>
      <c r="H179" s="111">
        <f t="shared" si="3"/>
        <v>121635.5</v>
      </c>
      <c r="I179" s="109"/>
      <c r="J179" s="109"/>
      <c r="K179" s="109"/>
      <c r="L179" s="110"/>
    </row>
    <row r="180" spans="1:12" ht="12.75" customHeight="1" x14ac:dyDescent="0.3">
      <c r="A180" s="106"/>
      <c r="B180" s="107"/>
      <c r="C180" s="307"/>
      <c r="D180" s="307"/>
      <c r="E180" s="501" t="s">
        <v>94</v>
      </c>
      <c r="F180" s="501"/>
      <c r="G180" s="274" t="s">
        <v>60</v>
      </c>
      <c r="H180" s="111">
        <f>H181+H182+H183</f>
        <v>174.7</v>
      </c>
      <c r="I180" s="109"/>
      <c r="J180" s="109"/>
      <c r="K180" s="109"/>
      <c r="L180" s="110"/>
    </row>
    <row r="181" spans="1:12" ht="12.75" customHeight="1" x14ac:dyDescent="0.3">
      <c r="A181" s="106"/>
      <c r="B181" s="107"/>
      <c r="C181" s="502"/>
      <c r="D181" s="502"/>
      <c r="E181" s="502"/>
      <c r="F181" s="56"/>
      <c r="G181" s="3" t="s">
        <v>143</v>
      </c>
      <c r="H181" s="111">
        <f>H107</f>
        <v>54.5</v>
      </c>
      <c r="I181" s="109"/>
      <c r="J181" s="109"/>
      <c r="K181" s="109"/>
      <c r="L181" s="110"/>
    </row>
    <row r="182" spans="1:12" ht="12.75" customHeight="1" x14ac:dyDescent="0.3">
      <c r="A182" s="106"/>
      <c r="B182" s="107"/>
      <c r="C182" s="501"/>
      <c r="D182" s="501"/>
      <c r="E182" s="501"/>
      <c r="F182" s="265"/>
      <c r="G182" s="3" t="s">
        <v>144</v>
      </c>
      <c r="H182" s="111">
        <f>H108</f>
        <v>58.4</v>
      </c>
      <c r="I182" s="109"/>
      <c r="J182" s="109"/>
      <c r="K182" s="109"/>
      <c r="L182" s="110"/>
    </row>
    <row r="183" spans="1:12" ht="12.75" customHeight="1" x14ac:dyDescent="0.3">
      <c r="A183" s="112"/>
      <c r="B183" s="113"/>
      <c r="C183" s="515"/>
      <c r="D183" s="515"/>
      <c r="E183" s="515"/>
      <c r="F183" s="285"/>
      <c r="G183" s="301" t="s">
        <v>145</v>
      </c>
      <c r="H183" s="126">
        <f>H109</f>
        <v>61.8</v>
      </c>
      <c r="I183" s="147"/>
      <c r="J183" s="116"/>
      <c r="K183" s="116"/>
      <c r="L183" s="117"/>
    </row>
    <row r="184" spans="1:12" s="148" customFormat="1" ht="24.75" customHeight="1" x14ac:dyDescent="0.3">
      <c r="A184" s="503" t="s">
        <v>164</v>
      </c>
      <c r="B184" s="504"/>
      <c r="C184" s="504"/>
      <c r="D184" s="504"/>
      <c r="E184" s="504"/>
      <c r="F184" s="504"/>
      <c r="G184" s="504"/>
      <c r="H184" s="504"/>
      <c r="I184" s="504"/>
      <c r="J184" s="504"/>
      <c r="K184" s="504"/>
      <c r="L184" s="505"/>
    </row>
    <row r="185" spans="1:12" s="135" customFormat="1" ht="27.75" customHeight="1" x14ac:dyDescent="0.3">
      <c r="A185" s="492" t="s">
        <v>107</v>
      </c>
      <c r="B185" s="493"/>
      <c r="C185" s="493"/>
      <c r="D185" s="493"/>
      <c r="E185" s="493"/>
      <c r="F185" s="494"/>
      <c r="G185" s="494"/>
      <c r="H185" s="494"/>
      <c r="I185" s="493"/>
      <c r="J185" s="493"/>
      <c r="K185" s="493"/>
      <c r="L185" s="495"/>
    </row>
    <row r="186" spans="1:12" s="135" customFormat="1" ht="19.5" customHeight="1" x14ac:dyDescent="0.3">
      <c r="A186" s="483" t="s">
        <v>153</v>
      </c>
      <c r="B186" s="481" t="s">
        <v>136</v>
      </c>
      <c r="C186" s="481" t="s">
        <v>279</v>
      </c>
      <c r="D186" s="483" t="s">
        <v>166</v>
      </c>
      <c r="E186" s="500" t="s">
        <v>180</v>
      </c>
      <c r="F186" s="513" t="s">
        <v>74</v>
      </c>
      <c r="G186" s="1" t="s">
        <v>60</v>
      </c>
      <c r="H186" s="2">
        <f>H187+H188+H189</f>
        <v>186928.4</v>
      </c>
      <c r="I186" s="52" t="s">
        <v>61</v>
      </c>
      <c r="J186" s="53"/>
      <c r="K186" s="53"/>
      <c r="L186" s="149"/>
    </row>
    <row r="187" spans="1:12" s="135" customFormat="1" ht="42" customHeight="1" x14ac:dyDescent="0.3">
      <c r="A187" s="484"/>
      <c r="B187" s="482"/>
      <c r="C187" s="482"/>
      <c r="D187" s="484"/>
      <c r="E187" s="480"/>
      <c r="F187" s="514"/>
      <c r="G187" s="3" t="s">
        <v>143</v>
      </c>
      <c r="H187" s="4">
        <v>58302.6</v>
      </c>
      <c r="I187" s="44" t="s">
        <v>108</v>
      </c>
      <c r="J187" s="150">
        <v>17527.8</v>
      </c>
      <c r="K187" s="151">
        <v>18789.8</v>
      </c>
      <c r="L187" s="151">
        <v>19879.599999999999</v>
      </c>
    </row>
    <row r="188" spans="1:12" s="135" customFormat="1" ht="47.25" customHeight="1" x14ac:dyDescent="0.3">
      <c r="A188" s="484"/>
      <c r="B188" s="482"/>
      <c r="C188" s="482"/>
      <c r="D188" s="484"/>
      <c r="E188" s="480"/>
      <c r="F188" s="273"/>
      <c r="G188" s="3" t="s">
        <v>144</v>
      </c>
      <c r="H188" s="4">
        <v>62500.4</v>
      </c>
      <c r="I188" s="5" t="s">
        <v>109</v>
      </c>
      <c r="J188" s="49">
        <v>40774.800000000003</v>
      </c>
      <c r="K188" s="152">
        <v>43710.6</v>
      </c>
      <c r="L188" s="152">
        <v>46245.8</v>
      </c>
    </row>
    <row r="189" spans="1:12" s="135" customFormat="1" ht="24.75" customHeight="1" x14ac:dyDescent="0.3">
      <c r="A189" s="7"/>
      <c r="B189" s="482"/>
      <c r="C189" s="482"/>
      <c r="D189" s="484"/>
      <c r="E189" s="480"/>
      <c r="F189" s="273"/>
      <c r="G189" s="3" t="s">
        <v>145</v>
      </c>
      <c r="H189" s="4">
        <v>66125.399999999994</v>
      </c>
      <c r="I189" s="52" t="s">
        <v>63</v>
      </c>
      <c r="J189" s="53"/>
      <c r="K189" s="53"/>
      <c r="L189" s="60"/>
    </row>
    <row r="190" spans="1:12" s="135" customFormat="1" ht="27.75" customHeight="1" x14ac:dyDescent="0.3">
      <c r="A190" s="7"/>
      <c r="B190" s="66"/>
      <c r="C190" s="482"/>
      <c r="D190" s="66"/>
      <c r="E190" s="11"/>
      <c r="F190" s="273"/>
      <c r="G190" s="279"/>
      <c r="H190" s="284"/>
      <c r="I190" s="44" t="s">
        <v>110</v>
      </c>
      <c r="J190" s="29">
        <v>33300</v>
      </c>
      <c r="K190" s="364">
        <v>35698</v>
      </c>
      <c r="L190" s="364">
        <v>37768</v>
      </c>
    </row>
    <row r="191" spans="1:12" s="135" customFormat="1" ht="32.25" customHeight="1" x14ac:dyDescent="0.3">
      <c r="A191" s="7"/>
      <c r="B191" s="66"/>
      <c r="C191" s="7"/>
      <c r="D191" s="66"/>
      <c r="E191" s="11"/>
      <c r="F191" s="273"/>
      <c r="G191" s="279"/>
      <c r="H191" s="284"/>
      <c r="I191" s="5" t="s">
        <v>111</v>
      </c>
      <c r="J191" s="29">
        <v>8000</v>
      </c>
      <c r="K191" s="29">
        <v>8576</v>
      </c>
      <c r="L191" s="29">
        <v>9073</v>
      </c>
    </row>
    <row r="192" spans="1:12" s="135" customFormat="1" ht="24.75" customHeight="1" x14ac:dyDescent="0.3">
      <c r="A192" s="7"/>
      <c r="B192" s="66"/>
      <c r="C192" s="7"/>
      <c r="D192" s="66"/>
      <c r="E192" s="11"/>
      <c r="F192" s="273"/>
      <c r="G192" s="279"/>
      <c r="H192" s="284"/>
      <c r="I192" s="41" t="s">
        <v>66</v>
      </c>
      <c r="J192" s="53"/>
      <c r="K192" s="53"/>
      <c r="L192" s="60"/>
    </row>
    <row r="193" spans="1:25" s="135" customFormat="1" ht="40.5" customHeight="1" x14ac:dyDescent="0.3">
      <c r="A193" s="7"/>
      <c r="B193" s="66"/>
      <c r="C193" s="7"/>
      <c r="D193" s="66"/>
      <c r="E193" s="11"/>
      <c r="F193" s="273"/>
      <c r="G193" s="279"/>
      <c r="H193" s="284"/>
      <c r="I193" s="44" t="s">
        <v>112</v>
      </c>
      <c r="J193" s="153">
        <f t="shared" ref="J193:L194" si="4">(J187/J190)</f>
        <v>0.52636036036036038</v>
      </c>
      <c r="K193" s="153">
        <f t="shared" si="4"/>
        <v>0.52635441761443214</v>
      </c>
      <c r="L193" s="153">
        <f t="shared" si="4"/>
        <v>0.52636094047871207</v>
      </c>
    </row>
    <row r="194" spans="1:25" s="135" customFormat="1" ht="42" customHeight="1" x14ac:dyDescent="0.3">
      <c r="A194" s="7"/>
      <c r="B194" s="66"/>
      <c r="C194" s="7"/>
      <c r="D194" s="66"/>
      <c r="E194" s="11"/>
      <c r="F194" s="273"/>
      <c r="G194" s="279"/>
      <c r="H194" s="284"/>
      <c r="I194" s="5" t="s">
        <v>113</v>
      </c>
      <c r="J194" s="51">
        <f t="shared" si="4"/>
        <v>5.0968500000000008</v>
      </c>
      <c r="K194" s="51">
        <f t="shared" si="4"/>
        <v>5.0968516791044776</v>
      </c>
      <c r="L194" s="51">
        <f t="shared" si="4"/>
        <v>5.0970792461148466</v>
      </c>
    </row>
    <row r="195" spans="1:25" s="135" customFormat="1" ht="20.25" customHeight="1" x14ac:dyDescent="0.3">
      <c r="A195" s="7"/>
      <c r="B195" s="66"/>
      <c r="C195" s="7"/>
      <c r="D195" s="66"/>
      <c r="E195" s="11"/>
      <c r="F195" s="273"/>
      <c r="G195" s="279"/>
      <c r="H195" s="284"/>
      <c r="I195" s="41" t="s">
        <v>68</v>
      </c>
      <c r="J195" s="53"/>
      <c r="K195" s="53"/>
      <c r="L195" s="60"/>
    </row>
    <row r="196" spans="1:25" s="135" customFormat="1" ht="54.75" customHeight="1" x14ac:dyDescent="0.3">
      <c r="A196" s="7"/>
      <c r="B196" s="66"/>
      <c r="C196" s="9"/>
      <c r="D196" s="65"/>
      <c r="E196" s="10"/>
      <c r="F196" s="181"/>
      <c r="G196" s="9"/>
      <c r="H196" s="10"/>
      <c r="I196" s="44" t="s">
        <v>196</v>
      </c>
      <c r="J196" s="153">
        <v>85</v>
      </c>
      <c r="K196" s="363">
        <v>85</v>
      </c>
      <c r="L196" s="363">
        <v>85</v>
      </c>
    </row>
    <row r="197" spans="1:25" s="154" customFormat="1" ht="21.75" customHeight="1" x14ac:dyDescent="0.3">
      <c r="A197" s="506"/>
      <c r="B197" s="507"/>
      <c r="C197" s="480" t="s">
        <v>299</v>
      </c>
      <c r="D197" s="484" t="s">
        <v>166</v>
      </c>
      <c r="E197" s="482" t="s">
        <v>175</v>
      </c>
      <c r="F197" s="484" t="s">
        <v>74</v>
      </c>
      <c r="G197" s="45" t="s">
        <v>60</v>
      </c>
      <c r="H197" s="4">
        <f>H198+H199+H200</f>
        <v>3206.2</v>
      </c>
      <c r="I197" s="418" t="s">
        <v>61</v>
      </c>
      <c r="J197" s="91"/>
      <c r="K197" s="91"/>
      <c r="L197" s="92"/>
      <c r="Y197" s="159"/>
    </row>
    <row r="198" spans="1:25" s="154" customFormat="1" ht="47.25" customHeight="1" x14ac:dyDescent="0.3">
      <c r="A198" s="506"/>
      <c r="B198" s="507"/>
      <c r="C198" s="480"/>
      <c r="D198" s="484"/>
      <c r="E198" s="482"/>
      <c r="F198" s="484"/>
      <c r="G198" s="3" t="s">
        <v>143</v>
      </c>
      <c r="H198" s="4">
        <v>1000</v>
      </c>
      <c r="I198" s="44" t="s">
        <v>304</v>
      </c>
      <c r="J198" s="150">
        <f>H198</f>
        <v>1000</v>
      </c>
      <c r="K198" s="151">
        <f>H199</f>
        <v>1072</v>
      </c>
      <c r="L198" s="151">
        <f>H200</f>
        <v>1134.2</v>
      </c>
    </row>
    <row r="199" spans="1:25" s="154" customFormat="1" ht="24.75" customHeight="1" x14ac:dyDescent="0.3">
      <c r="A199" s="506"/>
      <c r="B199" s="507"/>
      <c r="C199" s="480"/>
      <c r="D199" s="484"/>
      <c r="E199" s="482"/>
      <c r="F199" s="7"/>
      <c r="G199" s="3" t="s">
        <v>144</v>
      </c>
      <c r="H199" s="4">
        <v>1072</v>
      </c>
      <c r="I199" s="41" t="s">
        <v>63</v>
      </c>
      <c r="J199" s="53"/>
      <c r="K199" s="53"/>
      <c r="L199" s="60"/>
      <c r="M199" s="135"/>
    </row>
    <row r="200" spans="1:25" s="154" customFormat="1" ht="37.5" customHeight="1" x14ac:dyDescent="0.3">
      <c r="A200" s="279"/>
      <c r="B200" s="507"/>
      <c r="C200" s="480"/>
      <c r="D200" s="276"/>
      <c r="E200" s="277"/>
      <c r="F200" s="7"/>
      <c r="G200" s="3" t="s">
        <v>145</v>
      </c>
      <c r="H200" s="4">
        <v>1134.2</v>
      </c>
      <c r="I200" s="31" t="s">
        <v>197</v>
      </c>
      <c r="J200" s="29">
        <v>4</v>
      </c>
      <c r="K200" s="29">
        <v>4</v>
      </c>
      <c r="L200" s="29">
        <v>4</v>
      </c>
    </row>
    <row r="201" spans="1:25" s="154" customFormat="1" ht="43.8" customHeight="1" x14ac:dyDescent="0.3">
      <c r="A201" s="279"/>
      <c r="B201" s="507"/>
      <c r="C201" s="480"/>
      <c r="D201" s="276"/>
      <c r="E201" s="277"/>
      <c r="F201" s="7"/>
      <c r="G201" s="7"/>
      <c r="H201" s="11"/>
      <c r="I201" s="31" t="s">
        <v>306</v>
      </c>
      <c r="J201" s="29">
        <v>2500</v>
      </c>
      <c r="K201" s="29">
        <v>2680</v>
      </c>
      <c r="L201" s="29">
        <v>2835</v>
      </c>
    </row>
    <row r="202" spans="1:25" s="154" customFormat="1" ht="20.399999999999999" customHeight="1" x14ac:dyDescent="0.3">
      <c r="A202" s="279"/>
      <c r="B202" s="467"/>
      <c r="C202" s="480"/>
      <c r="D202" s="276"/>
      <c r="E202" s="277"/>
      <c r="F202" s="7"/>
      <c r="G202" s="7"/>
      <c r="H202" s="11"/>
      <c r="I202" s="5" t="s">
        <v>301</v>
      </c>
      <c r="J202" s="29">
        <v>1500</v>
      </c>
      <c r="K202" s="29">
        <v>1608</v>
      </c>
      <c r="L202" s="29">
        <v>1701</v>
      </c>
    </row>
    <row r="203" spans="1:25" s="154" customFormat="1" ht="20.399999999999999" customHeight="1" x14ac:dyDescent="0.3">
      <c r="A203" s="279"/>
      <c r="B203" s="467"/>
      <c r="C203" s="480"/>
      <c r="D203" s="276"/>
      <c r="E203" s="277"/>
      <c r="F203" s="7"/>
      <c r="G203" s="7"/>
      <c r="H203" s="11"/>
      <c r="I203" s="5" t="s">
        <v>300</v>
      </c>
      <c r="J203" s="29">
        <v>1000</v>
      </c>
      <c r="K203" s="29">
        <v>1072</v>
      </c>
      <c r="L203" s="29">
        <v>1134</v>
      </c>
    </row>
    <row r="204" spans="1:25" s="154" customFormat="1" ht="20.25" customHeight="1" x14ac:dyDescent="0.3">
      <c r="A204" s="279"/>
      <c r="B204" s="277"/>
      <c r="C204" s="480"/>
      <c r="D204" s="276"/>
      <c r="E204" s="277"/>
      <c r="F204" s="7"/>
      <c r="G204" s="7"/>
      <c r="H204" s="11"/>
      <c r="I204" s="41" t="s">
        <v>66</v>
      </c>
      <c r="J204" s="53"/>
      <c r="K204" s="53"/>
      <c r="L204" s="60"/>
    </row>
    <row r="205" spans="1:25" s="154" customFormat="1" ht="34.5" customHeight="1" x14ac:dyDescent="0.3">
      <c r="A205" s="279"/>
      <c r="B205" s="277"/>
      <c r="C205" s="480"/>
      <c r="D205" s="276"/>
      <c r="E205" s="277"/>
      <c r="F205" s="7"/>
      <c r="G205" s="7"/>
      <c r="H205" s="11"/>
      <c r="I205" s="87" t="s">
        <v>114</v>
      </c>
      <c r="J205" s="4">
        <f>(J198/J201)</f>
        <v>0.4</v>
      </c>
      <c r="K205" s="4">
        <f>(K198/K201)</f>
        <v>0.4</v>
      </c>
      <c r="L205" s="4">
        <f>(L198/L201)</f>
        <v>0.40007054673721343</v>
      </c>
    </row>
    <row r="206" spans="1:25" s="154" customFormat="1" ht="17.25" customHeight="1" x14ac:dyDescent="0.3">
      <c r="A206" s="279"/>
      <c r="B206" s="277"/>
      <c r="C206" s="480"/>
      <c r="D206" s="276"/>
      <c r="E206" s="277"/>
      <c r="F206" s="7"/>
      <c r="G206" s="7"/>
      <c r="H206" s="11"/>
      <c r="I206" s="41" t="s">
        <v>68</v>
      </c>
      <c r="J206" s="53"/>
      <c r="K206" s="53"/>
      <c r="L206" s="60"/>
    </row>
    <row r="207" spans="1:25" s="154" customFormat="1" ht="56.25" customHeight="1" x14ac:dyDescent="0.3">
      <c r="A207" s="279"/>
      <c r="B207" s="277"/>
      <c r="C207" s="480"/>
      <c r="D207" s="276"/>
      <c r="E207" s="277"/>
      <c r="F207" s="7"/>
      <c r="G207" s="9"/>
      <c r="H207" s="10"/>
      <c r="I207" s="44" t="s">
        <v>198</v>
      </c>
      <c r="J207" s="153">
        <v>100</v>
      </c>
      <c r="K207" s="363">
        <v>107.2</v>
      </c>
      <c r="L207" s="363">
        <v>113.4</v>
      </c>
    </row>
    <row r="208" spans="1:25" s="135" customFormat="1" ht="27" customHeight="1" x14ac:dyDescent="0.3">
      <c r="A208" s="506"/>
      <c r="B208" s="482"/>
      <c r="C208" s="500" t="s">
        <v>280</v>
      </c>
      <c r="D208" s="483" t="s">
        <v>167</v>
      </c>
      <c r="E208" s="481" t="s">
        <v>181</v>
      </c>
      <c r="F208" s="549" t="s">
        <v>74</v>
      </c>
      <c r="G208" s="45" t="s">
        <v>60</v>
      </c>
      <c r="H208" s="4">
        <f>H209+H210+H211</f>
        <v>593477.5</v>
      </c>
      <c r="I208" s="30" t="s">
        <v>61</v>
      </c>
      <c r="J208" s="371"/>
      <c r="K208" s="371"/>
      <c r="L208" s="372"/>
    </row>
    <row r="209" spans="1:19" s="135" customFormat="1" ht="57.75" customHeight="1" x14ac:dyDescent="0.3">
      <c r="A209" s="506"/>
      <c r="B209" s="482"/>
      <c r="C209" s="480"/>
      <c r="D209" s="484"/>
      <c r="E209" s="482"/>
      <c r="F209" s="506"/>
      <c r="G209" s="3" t="s">
        <v>143</v>
      </c>
      <c r="H209" s="4">
        <v>185104.5</v>
      </c>
      <c r="I209" s="8" t="s">
        <v>116</v>
      </c>
      <c r="J209" s="17">
        <f>H209</f>
        <v>185104.5</v>
      </c>
      <c r="K209" s="16">
        <f>H210</f>
        <v>198432</v>
      </c>
      <c r="L209" s="16">
        <f>H211</f>
        <v>209941</v>
      </c>
    </row>
    <row r="210" spans="1:19" s="148" customFormat="1" ht="21.75" customHeight="1" x14ac:dyDescent="0.3">
      <c r="A210" s="506"/>
      <c r="B210" s="482"/>
      <c r="C210" s="480"/>
      <c r="D210" s="42"/>
      <c r="E210" s="482"/>
      <c r="F210" s="279"/>
      <c r="G210" s="3" t="s">
        <v>144</v>
      </c>
      <c r="H210" s="4">
        <v>198432</v>
      </c>
      <c r="I210" s="41" t="s">
        <v>63</v>
      </c>
      <c r="J210" s="374"/>
      <c r="K210" s="374"/>
      <c r="L210" s="17"/>
    </row>
    <row r="211" spans="1:19" s="148" customFormat="1" ht="38.25" customHeight="1" x14ac:dyDescent="0.3">
      <c r="A211" s="42"/>
      <c r="B211" s="482"/>
      <c r="C211" s="480"/>
      <c r="D211" s="42"/>
      <c r="E211" s="279"/>
      <c r="F211" s="373"/>
      <c r="G211" s="3" t="s">
        <v>145</v>
      </c>
      <c r="H211" s="4">
        <v>209941</v>
      </c>
      <c r="I211" s="12" t="s">
        <v>115</v>
      </c>
      <c r="J211" s="419">
        <v>69</v>
      </c>
      <c r="K211" s="25">
        <v>69</v>
      </c>
      <c r="L211" s="25">
        <v>69</v>
      </c>
      <c r="M211" s="489"/>
      <c r="N211" s="490"/>
      <c r="O211" s="490"/>
      <c r="P211" s="490"/>
      <c r="Q211" s="490"/>
      <c r="R211" s="490"/>
      <c r="S211" s="490"/>
    </row>
    <row r="212" spans="1:19" s="148" customFormat="1" ht="48.6" customHeight="1" x14ac:dyDescent="0.3">
      <c r="A212" s="42"/>
      <c r="B212" s="482"/>
      <c r="C212" s="480"/>
      <c r="D212" s="42"/>
      <c r="E212" s="279"/>
      <c r="F212" s="373"/>
      <c r="G212" s="3"/>
      <c r="H212" s="4"/>
      <c r="I212" s="172" t="s">
        <v>307</v>
      </c>
      <c r="J212" s="47">
        <v>30000</v>
      </c>
      <c r="K212" s="47">
        <v>32160</v>
      </c>
      <c r="L212" s="47">
        <v>34025</v>
      </c>
      <c r="M212" s="414"/>
      <c r="N212" s="414"/>
      <c r="O212" s="414"/>
      <c r="P212" s="414"/>
      <c r="Q212" s="414"/>
      <c r="R212" s="414"/>
      <c r="S212" s="414"/>
    </row>
    <row r="213" spans="1:19" s="148" customFormat="1" ht="24.6" customHeight="1" x14ac:dyDescent="0.3">
      <c r="A213" s="42"/>
      <c r="B213" s="482"/>
      <c r="C213" s="480"/>
      <c r="D213" s="42"/>
      <c r="E213" s="279"/>
      <c r="F213" s="373"/>
      <c r="G213" s="3"/>
      <c r="H213" s="4"/>
      <c r="I213" s="172" t="s">
        <v>302</v>
      </c>
      <c r="J213" s="47">
        <v>21000</v>
      </c>
      <c r="K213" s="47">
        <v>22512</v>
      </c>
      <c r="L213" s="47">
        <v>23817</v>
      </c>
      <c r="M213" s="414"/>
      <c r="N213" s="414"/>
      <c r="O213" s="414"/>
      <c r="P213" s="414"/>
      <c r="Q213" s="414"/>
      <c r="R213" s="414"/>
      <c r="S213" s="414"/>
    </row>
    <row r="214" spans="1:19" s="148" customFormat="1" ht="24.6" customHeight="1" x14ac:dyDescent="0.3">
      <c r="A214" s="42"/>
      <c r="B214" s="482"/>
      <c r="C214" s="480"/>
      <c r="D214" s="42"/>
      <c r="E214" s="279"/>
      <c r="F214" s="373"/>
      <c r="G214" s="3"/>
      <c r="H214" s="4"/>
      <c r="I214" s="172" t="s">
        <v>303</v>
      </c>
      <c r="J214" s="47">
        <v>9000</v>
      </c>
      <c r="K214" s="47">
        <v>9648</v>
      </c>
      <c r="L214" s="47">
        <v>10208</v>
      </c>
      <c r="M214" s="414"/>
      <c r="N214" s="414"/>
      <c r="O214" s="414"/>
      <c r="P214" s="414"/>
      <c r="Q214" s="414"/>
      <c r="R214" s="414"/>
      <c r="S214" s="414"/>
    </row>
    <row r="215" spans="1:19" s="148" customFormat="1" ht="18" customHeight="1" x14ac:dyDescent="0.3">
      <c r="A215" s="42"/>
      <c r="B215" s="482"/>
      <c r="C215" s="480"/>
      <c r="D215" s="42"/>
      <c r="E215" s="42"/>
      <c r="F215" s="373"/>
      <c r="G215" s="373"/>
      <c r="H215" s="46"/>
      <c r="I215" s="41" t="s">
        <v>66</v>
      </c>
      <c r="J215" s="374"/>
      <c r="K215" s="374"/>
      <c r="L215" s="17"/>
    </row>
    <row r="216" spans="1:19" s="148" customFormat="1" ht="51.75" customHeight="1" x14ac:dyDescent="0.3">
      <c r="A216" s="42"/>
      <c r="B216" s="155"/>
      <c r="C216" s="480"/>
      <c r="D216" s="42"/>
      <c r="E216" s="42"/>
      <c r="F216" s="373"/>
      <c r="G216" s="373"/>
      <c r="H216" s="46"/>
      <c r="I216" s="5" t="s">
        <v>117</v>
      </c>
      <c r="J216" s="17">
        <f>J209/J212</f>
        <v>6.1701499999999996</v>
      </c>
      <c r="K216" s="17">
        <f t="shared" ref="K216:L216" si="5">K209/K212</f>
        <v>6.1701492537313429</v>
      </c>
      <c r="L216" s="17">
        <f t="shared" si="5"/>
        <v>6.1701983835415133</v>
      </c>
    </row>
    <row r="217" spans="1:19" s="148" customFormat="1" ht="46.5" customHeight="1" x14ac:dyDescent="0.3">
      <c r="A217" s="42"/>
      <c r="B217" s="155"/>
      <c r="C217" s="480"/>
      <c r="D217" s="42"/>
      <c r="E217" s="42"/>
      <c r="F217" s="279"/>
      <c r="G217" s="279"/>
      <c r="H217" s="284"/>
      <c r="I217" s="48" t="s">
        <v>68</v>
      </c>
      <c r="J217" s="375"/>
      <c r="K217" s="375"/>
      <c r="L217" s="49"/>
    </row>
    <row r="218" spans="1:19" s="148" customFormat="1" ht="59.25" customHeight="1" x14ac:dyDescent="0.3">
      <c r="A218" s="42"/>
      <c r="B218" s="155"/>
      <c r="C218" s="480"/>
      <c r="D218" s="42"/>
      <c r="E218" s="42"/>
      <c r="F218" s="279"/>
      <c r="G218" s="279"/>
      <c r="H218" s="284"/>
      <c r="I218" s="8" t="s">
        <v>203</v>
      </c>
      <c r="J218" s="51">
        <v>100</v>
      </c>
      <c r="K218" s="28">
        <v>107.2</v>
      </c>
      <c r="L218" s="28">
        <v>113.4</v>
      </c>
    </row>
    <row r="219" spans="1:19" s="135" customFormat="1" ht="22.5" customHeight="1" x14ac:dyDescent="0.3">
      <c r="A219" s="506"/>
      <c r="B219" s="574"/>
      <c r="C219" s="575" t="s">
        <v>118</v>
      </c>
      <c r="D219" s="356" t="s">
        <v>167</v>
      </c>
      <c r="E219" s="481" t="s">
        <v>182</v>
      </c>
      <c r="F219" s="357" t="s">
        <v>74</v>
      </c>
      <c r="G219" s="21" t="s">
        <v>60</v>
      </c>
      <c r="H219" s="2">
        <f>H220+H221+H222</f>
        <v>589062.69999999995</v>
      </c>
      <c r="I219" s="52" t="s">
        <v>61</v>
      </c>
      <c r="J219" s="371"/>
      <c r="K219" s="371"/>
      <c r="L219" s="372"/>
    </row>
    <row r="220" spans="1:19" s="135" customFormat="1" ht="78" customHeight="1" x14ac:dyDescent="0.3">
      <c r="A220" s="506"/>
      <c r="B220" s="574"/>
      <c r="C220" s="576"/>
      <c r="D220" s="276"/>
      <c r="E220" s="482"/>
      <c r="F220" s="276"/>
      <c r="G220" s="3" t="s">
        <v>143</v>
      </c>
      <c r="H220" s="4">
        <v>183727.5</v>
      </c>
      <c r="I220" s="5" t="s">
        <v>120</v>
      </c>
      <c r="J220" s="17">
        <f>H220</f>
        <v>183727.5</v>
      </c>
      <c r="K220" s="17">
        <f>H221</f>
        <v>196955.9</v>
      </c>
      <c r="L220" s="17">
        <f>H222</f>
        <v>208379.3</v>
      </c>
    </row>
    <row r="221" spans="1:19" s="148" customFormat="1" ht="30.75" customHeight="1" x14ac:dyDescent="0.3">
      <c r="A221" s="42"/>
      <c r="B221" s="574"/>
      <c r="C221" s="576"/>
      <c r="D221" s="155"/>
      <c r="E221" s="482"/>
      <c r="F221" s="155"/>
      <c r="G221" s="3" t="s">
        <v>144</v>
      </c>
      <c r="H221" s="4">
        <v>196955.9</v>
      </c>
      <c r="I221" s="41" t="s">
        <v>63</v>
      </c>
      <c r="J221" s="371"/>
      <c r="K221" s="371"/>
      <c r="L221" s="372"/>
    </row>
    <row r="222" spans="1:19" s="148" customFormat="1" ht="60" customHeight="1" x14ac:dyDescent="0.3">
      <c r="A222" s="42"/>
      <c r="B222" s="42"/>
      <c r="C222" s="576"/>
      <c r="D222" s="155"/>
      <c r="E222" s="170"/>
      <c r="F222" s="155"/>
      <c r="G222" s="3" t="s">
        <v>145</v>
      </c>
      <c r="H222" s="4">
        <v>208379.3</v>
      </c>
      <c r="I222" s="172" t="s">
        <v>119</v>
      </c>
      <c r="J222" s="47">
        <v>21</v>
      </c>
      <c r="K222" s="47">
        <v>21</v>
      </c>
      <c r="L222" s="47">
        <v>21</v>
      </c>
    </row>
    <row r="223" spans="1:19" s="148" customFormat="1" ht="70.2" customHeight="1" x14ac:dyDescent="0.3">
      <c r="A223" s="42"/>
      <c r="B223" s="42"/>
      <c r="C223" s="576"/>
      <c r="D223" s="155"/>
      <c r="E223" s="170"/>
      <c r="F223" s="155"/>
      <c r="G223" s="170"/>
      <c r="H223" s="43"/>
      <c r="I223" s="172" t="s">
        <v>308</v>
      </c>
      <c r="J223" s="47">
        <v>4436</v>
      </c>
      <c r="K223" s="47">
        <v>4755</v>
      </c>
      <c r="L223" s="47">
        <v>5030</v>
      </c>
    </row>
    <row r="224" spans="1:19" s="148" customFormat="1" ht="22.2" customHeight="1" x14ac:dyDescent="0.3">
      <c r="A224" s="42"/>
      <c r="B224" s="42"/>
      <c r="C224" s="576"/>
      <c r="D224" s="155"/>
      <c r="E224" s="170"/>
      <c r="F224" s="155"/>
      <c r="G224" s="170"/>
      <c r="H224" s="43"/>
      <c r="I224" s="172" t="s">
        <v>302</v>
      </c>
      <c r="J224" s="47">
        <v>3105</v>
      </c>
      <c r="K224" s="47">
        <v>3328</v>
      </c>
      <c r="L224" s="47">
        <v>3521</v>
      </c>
    </row>
    <row r="225" spans="1:29" s="148" customFormat="1" ht="21.6" customHeight="1" x14ac:dyDescent="0.3">
      <c r="A225" s="42"/>
      <c r="B225" s="42"/>
      <c r="C225" s="576"/>
      <c r="D225" s="155"/>
      <c r="E225" s="170"/>
      <c r="F225" s="155"/>
      <c r="G225" s="170"/>
      <c r="H225" s="43"/>
      <c r="I225" s="172" t="s">
        <v>303</v>
      </c>
      <c r="J225" s="47">
        <v>1331</v>
      </c>
      <c r="K225" s="47">
        <v>1427</v>
      </c>
      <c r="L225" s="47">
        <v>1509</v>
      </c>
    </row>
    <row r="226" spans="1:29" s="148" customFormat="1" ht="20.25" customHeight="1" x14ac:dyDescent="0.3">
      <c r="A226" s="42"/>
      <c r="B226" s="42"/>
      <c r="C226" s="576"/>
      <c r="D226" s="155"/>
      <c r="E226" s="170"/>
      <c r="F226" s="155"/>
      <c r="G226" s="170"/>
      <c r="H226" s="43"/>
      <c r="I226" s="41" t="s">
        <v>66</v>
      </c>
      <c r="J226" s="376"/>
      <c r="K226" s="376"/>
      <c r="L226" s="377"/>
    </row>
    <row r="227" spans="1:29" s="148" customFormat="1" ht="39.75" customHeight="1" x14ac:dyDescent="0.3">
      <c r="A227" s="42"/>
      <c r="B227" s="42"/>
      <c r="C227" s="576"/>
      <c r="D227" s="155"/>
      <c r="E227" s="170"/>
      <c r="F227" s="155"/>
      <c r="G227" s="170"/>
      <c r="H227" s="43"/>
      <c r="I227" s="44" t="s">
        <v>121</v>
      </c>
      <c r="J227" s="378">
        <f>J220/J223</f>
        <v>41.417380522993689</v>
      </c>
      <c r="K227" s="378">
        <f t="shared" ref="K227:L227" si="6">K220/K223</f>
        <v>41.420799158780227</v>
      </c>
      <c r="L227" s="378">
        <f t="shared" si="6"/>
        <v>41.427296222664012</v>
      </c>
    </row>
    <row r="228" spans="1:29" s="148" customFormat="1" ht="35.25" customHeight="1" x14ac:dyDescent="0.3">
      <c r="A228" s="42"/>
      <c r="B228" s="42"/>
      <c r="C228" s="7"/>
      <c r="D228" s="155"/>
      <c r="E228" s="170"/>
      <c r="F228" s="155"/>
      <c r="G228" s="170"/>
      <c r="H228" s="43"/>
      <c r="I228" s="41" t="s">
        <v>68</v>
      </c>
      <c r="J228" s="379"/>
      <c r="K228" s="379"/>
      <c r="L228" s="380"/>
    </row>
    <row r="229" spans="1:29" s="148" customFormat="1" ht="63.75" customHeight="1" x14ac:dyDescent="0.3">
      <c r="A229" s="42"/>
      <c r="B229" s="42"/>
      <c r="C229" s="9"/>
      <c r="D229" s="156"/>
      <c r="E229" s="171"/>
      <c r="F229" s="156"/>
      <c r="G229" s="171"/>
      <c r="H229" s="353"/>
      <c r="I229" s="280" t="s">
        <v>231</v>
      </c>
      <c r="J229" s="153">
        <v>100</v>
      </c>
      <c r="K229" s="363">
        <v>107.2</v>
      </c>
      <c r="L229" s="363">
        <v>113.4</v>
      </c>
    </row>
    <row r="230" spans="1:29" s="135" customFormat="1" ht="21" customHeight="1" x14ac:dyDescent="0.3">
      <c r="A230" s="506"/>
      <c r="B230" s="507"/>
      <c r="C230" s="491" t="s">
        <v>281</v>
      </c>
      <c r="D230" s="483" t="s">
        <v>167</v>
      </c>
      <c r="E230" s="491" t="s">
        <v>175</v>
      </c>
      <c r="F230" s="483" t="s">
        <v>74</v>
      </c>
      <c r="G230" s="299" t="s">
        <v>60</v>
      </c>
      <c r="H230" s="4">
        <f>H231+H232+H233</f>
        <v>163616.6</v>
      </c>
      <c r="I230" s="52" t="s">
        <v>61</v>
      </c>
      <c r="J230" s="428"/>
      <c r="K230" s="371"/>
      <c r="L230" s="372"/>
    </row>
    <row r="231" spans="1:29" s="135" customFormat="1" ht="49.5" customHeight="1" x14ac:dyDescent="0.3">
      <c r="A231" s="506"/>
      <c r="B231" s="507"/>
      <c r="C231" s="491"/>
      <c r="D231" s="484"/>
      <c r="E231" s="491"/>
      <c r="F231" s="484"/>
      <c r="G231" s="3" t="s">
        <v>143</v>
      </c>
      <c r="H231" s="4">
        <v>51031.7</v>
      </c>
      <c r="I231" s="5" t="s">
        <v>204</v>
      </c>
      <c r="J231" s="17">
        <f>H231</f>
        <v>51031.7</v>
      </c>
      <c r="K231" s="16">
        <f>H232</f>
        <v>54706</v>
      </c>
      <c r="L231" s="16">
        <f>H233</f>
        <v>57878.9</v>
      </c>
    </row>
    <row r="232" spans="1:29" s="135" customFormat="1" ht="24" customHeight="1" x14ac:dyDescent="0.3">
      <c r="A232" s="506"/>
      <c r="B232" s="507"/>
      <c r="C232" s="491"/>
      <c r="D232" s="484"/>
      <c r="E232" s="491"/>
      <c r="F232" s="66"/>
      <c r="G232" s="3" t="s">
        <v>144</v>
      </c>
      <c r="H232" s="4">
        <v>54706</v>
      </c>
      <c r="I232" s="52" t="s">
        <v>63</v>
      </c>
      <c r="J232" s="429"/>
      <c r="K232" s="429"/>
      <c r="L232" s="430"/>
    </row>
    <row r="233" spans="1:29" s="135" customFormat="1" ht="36.75" customHeight="1" x14ac:dyDescent="0.3">
      <c r="A233" s="279"/>
      <c r="B233" s="507"/>
      <c r="C233" s="491"/>
      <c r="D233" s="276"/>
      <c r="E233" s="278"/>
      <c r="F233" s="276"/>
      <c r="G233" s="3" t="s">
        <v>145</v>
      </c>
      <c r="H233" s="4">
        <v>57878.9</v>
      </c>
      <c r="I233" s="8" t="s">
        <v>122</v>
      </c>
      <c r="J233" s="157">
        <v>2</v>
      </c>
      <c r="K233" s="47">
        <v>2</v>
      </c>
      <c r="L233" s="47">
        <v>2</v>
      </c>
    </row>
    <row r="234" spans="1:29" s="148" customFormat="1" ht="53.4" customHeight="1" x14ac:dyDescent="0.3">
      <c r="A234" s="42"/>
      <c r="B234" s="155"/>
      <c r="C234" s="491"/>
      <c r="D234" s="155"/>
      <c r="E234" s="170"/>
      <c r="F234" s="431"/>
      <c r="G234" s="305"/>
      <c r="H234" s="46"/>
      <c r="I234" s="24" t="s">
        <v>309</v>
      </c>
      <c r="J234" s="432">
        <v>429</v>
      </c>
      <c r="K234" s="433">
        <v>460</v>
      </c>
      <c r="L234" s="433">
        <v>486</v>
      </c>
      <c r="Z234" s="486"/>
      <c r="AA234" s="486"/>
      <c r="AB234" s="486"/>
      <c r="AC234" s="486"/>
    </row>
    <row r="235" spans="1:29" s="148" customFormat="1" ht="23.4" customHeight="1" x14ac:dyDescent="0.3">
      <c r="A235" s="42"/>
      <c r="B235" s="155"/>
      <c r="C235" s="491"/>
      <c r="D235" s="155"/>
      <c r="E235" s="170"/>
      <c r="F235" s="431"/>
      <c r="G235" s="305"/>
      <c r="H235" s="46"/>
      <c r="I235" s="24" t="s">
        <v>301</v>
      </c>
      <c r="J235" s="432">
        <v>254</v>
      </c>
      <c r="K235" s="433">
        <v>272</v>
      </c>
      <c r="L235" s="433">
        <v>287</v>
      </c>
      <c r="Z235" s="470"/>
      <c r="AA235" s="470"/>
      <c r="AB235" s="470"/>
      <c r="AC235" s="470"/>
    </row>
    <row r="236" spans="1:29" s="148" customFormat="1" ht="23.4" customHeight="1" x14ac:dyDescent="0.3">
      <c r="A236" s="42"/>
      <c r="B236" s="155"/>
      <c r="C236" s="491"/>
      <c r="D236" s="155"/>
      <c r="E236" s="170"/>
      <c r="F236" s="431"/>
      <c r="G236" s="305"/>
      <c r="H236" s="46"/>
      <c r="I236" s="24" t="s">
        <v>300</v>
      </c>
      <c r="J236" s="432">
        <v>175</v>
      </c>
      <c r="K236" s="433">
        <v>188</v>
      </c>
      <c r="L236" s="433">
        <v>199</v>
      </c>
      <c r="Z236" s="470"/>
      <c r="AA236" s="470"/>
      <c r="AB236" s="470"/>
      <c r="AC236" s="470"/>
    </row>
    <row r="237" spans="1:29" s="148" customFormat="1" ht="36" customHeight="1" x14ac:dyDescent="0.3">
      <c r="A237" s="42"/>
      <c r="B237" s="155"/>
      <c r="C237" s="491"/>
      <c r="D237" s="155"/>
      <c r="E237" s="170"/>
      <c r="F237" s="431"/>
      <c r="G237" s="305"/>
      <c r="H237" s="46"/>
      <c r="I237" s="8" t="s">
        <v>123</v>
      </c>
      <c r="J237" s="157">
        <v>2500</v>
      </c>
      <c r="K237" s="47">
        <v>2680</v>
      </c>
      <c r="L237" s="47">
        <v>2835</v>
      </c>
      <c r="Z237" s="486"/>
      <c r="AA237" s="486"/>
      <c r="AB237" s="486"/>
      <c r="AC237" s="486"/>
    </row>
    <row r="238" spans="1:29" s="148" customFormat="1" ht="18" customHeight="1" x14ac:dyDescent="0.3">
      <c r="A238" s="42"/>
      <c r="B238" s="155"/>
      <c r="C238" s="491"/>
      <c r="D238" s="155"/>
      <c r="E238" s="170"/>
      <c r="F238" s="484"/>
      <c r="G238" s="273"/>
      <c r="H238" s="284"/>
      <c r="I238" s="52" t="s">
        <v>66</v>
      </c>
      <c r="J238" s="429"/>
      <c r="K238" s="429"/>
      <c r="L238" s="430"/>
      <c r="Z238" s="486"/>
      <c r="AA238" s="486"/>
      <c r="AB238" s="486"/>
      <c r="AC238" s="486"/>
    </row>
    <row r="239" spans="1:29" s="148" customFormat="1" ht="61.5" customHeight="1" x14ac:dyDescent="0.3">
      <c r="A239" s="42"/>
      <c r="B239" s="155"/>
      <c r="C239" s="88"/>
      <c r="D239" s="155"/>
      <c r="E239" s="170"/>
      <c r="F239" s="484"/>
      <c r="G239" s="273"/>
      <c r="H239" s="284"/>
      <c r="I239" s="469" t="s">
        <v>205</v>
      </c>
      <c r="J239" s="378">
        <f>J231/J237</f>
        <v>20.412679999999998</v>
      </c>
      <c r="K239" s="378">
        <f t="shared" ref="K239:L239" si="7">K231/K237</f>
        <v>20.41268656716418</v>
      </c>
      <c r="L239" s="378">
        <f t="shared" si="7"/>
        <v>20.415837742504408</v>
      </c>
      <c r="Z239" s="487"/>
      <c r="AA239" s="487"/>
      <c r="AB239" s="487"/>
      <c r="AC239" s="487"/>
    </row>
    <row r="240" spans="1:29" s="148" customFormat="1" ht="21.75" customHeight="1" x14ac:dyDescent="0.3">
      <c r="A240" s="42"/>
      <c r="B240" s="155"/>
      <c r="C240" s="88"/>
      <c r="D240" s="155"/>
      <c r="E240" s="170"/>
      <c r="F240" s="155"/>
      <c r="G240" s="170"/>
      <c r="H240" s="43"/>
      <c r="I240" s="546" t="s">
        <v>68</v>
      </c>
      <c r="J240" s="546"/>
      <c r="K240" s="546"/>
      <c r="L240" s="547"/>
      <c r="Z240" s="473"/>
      <c r="AA240" s="473"/>
      <c r="AB240" s="473"/>
      <c r="AC240" s="473"/>
    </row>
    <row r="241" spans="1:29" s="148" customFormat="1" ht="69.599999999999994" customHeight="1" x14ac:dyDescent="0.3">
      <c r="A241" s="42"/>
      <c r="B241" s="155"/>
      <c r="C241" s="181"/>
      <c r="D241" s="156"/>
      <c r="E241" s="171"/>
      <c r="F241" s="156"/>
      <c r="G241" s="171"/>
      <c r="H241" s="353"/>
      <c r="I241" s="8" t="s">
        <v>305</v>
      </c>
      <c r="J241" s="51">
        <v>100</v>
      </c>
      <c r="K241" s="28">
        <v>107.2</v>
      </c>
      <c r="L241" s="28">
        <v>113.3</v>
      </c>
      <c r="Y241" s="466"/>
      <c r="Z241" s="485"/>
      <c r="AA241" s="485"/>
      <c r="AB241" s="485"/>
      <c r="AC241" s="485"/>
    </row>
    <row r="242" spans="1:29" s="135" customFormat="1" ht="20.25" customHeight="1" x14ac:dyDescent="0.3">
      <c r="A242" s="506"/>
      <c r="B242" s="482"/>
      <c r="C242" s="518" t="s">
        <v>282</v>
      </c>
      <c r="D242" s="483" t="s">
        <v>167</v>
      </c>
      <c r="E242" s="481" t="s">
        <v>183</v>
      </c>
      <c r="F242" s="549" t="s">
        <v>74</v>
      </c>
      <c r="G242" s="1" t="s">
        <v>60</v>
      </c>
      <c r="H242" s="2">
        <f>H243+H244+H245</f>
        <v>14482.899999999998</v>
      </c>
      <c r="I242" s="546" t="s">
        <v>61</v>
      </c>
      <c r="J242" s="546"/>
      <c r="K242" s="546"/>
      <c r="L242" s="547"/>
    </row>
    <row r="243" spans="1:29" s="135" customFormat="1" ht="55.5" customHeight="1" x14ac:dyDescent="0.3">
      <c r="A243" s="506"/>
      <c r="B243" s="482"/>
      <c r="C243" s="519"/>
      <c r="D243" s="484"/>
      <c r="E243" s="482"/>
      <c r="F243" s="506"/>
      <c r="G243" s="3" t="s">
        <v>143</v>
      </c>
      <c r="H243" s="4">
        <v>4517.2</v>
      </c>
      <c r="I243" s="8" t="s">
        <v>125</v>
      </c>
      <c r="J243" s="49">
        <f>H243</f>
        <v>4517.2</v>
      </c>
      <c r="K243" s="152">
        <f>H244</f>
        <v>4842.3999999999996</v>
      </c>
      <c r="L243" s="152">
        <f>H245</f>
        <v>5123.3</v>
      </c>
    </row>
    <row r="244" spans="1:29" s="135" customFormat="1" ht="27.75" customHeight="1" x14ac:dyDescent="0.3">
      <c r="A244" s="506"/>
      <c r="B244" s="482"/>
      <c r="C244" s="519"/>
      <c r="D244" s="276"/>
      <c r="E244" s="482"/>
      <c r="F244" s="279"/>
      <c r="G244" s="3" t="s">
        <v>144</v>
      </c>
      <c r="H244" s="4">
        <v>4842.3999999999996</v>
      </c>
      <c r="I244" s="281" t="s">
        <v>63</v>
      </c>
      <c r="J244" s="281"/>
      <c r="K244" s="281"/>
      <c r="L244" s="282"/>
    </row>
    <row r="245" spans="1:29" s="135" customFormat="1" ht="34.5" customHeight="1" x14ac:dyDescent="0.3">
      <c r="A245" s="279"/>
      <c r="B245" s="277"/>
      <c r="C245" s="519"/>
      <c r="D245" s="276"/>
      <c r="E245" s="482"/>
      <c r="F245" s="279"/>
      <c r="G245" s="3" t="s">
        <v>145</v>
      </c>
      <c r="H245" s="4">
        <v>5123.3</v>
      </c>
      <c r="I245" s="8" t="s">
        <v>124</v>
      </c>
      <c r="J245" s="157">
        <v>1</v>
      </c>
      <c r="K245" s="47">
        <v>1</v>
      </c>
      <c r="L245" s="47">
        <v>1</v>
      </c>
    </row>
    <row r="246" spans="1:29" s="135" customFormat="1" ht="49.2" customHeight="1" x14ac:dyDescent="0.3">
      <c r="A246" s="279"/>
      <c r="B246" s="277"/>
      <c r="C246" s="519"/>
      <c r="D246" s="276"/>
      <c r="E246" s="482"/>
      <c r="F246" s="279"/>
      <c r="G246" s="3"/>
      <c r="H246" s="4"/>
      <c r="I246" s="172" t="s">
        <v>310</v>
      </c>
      <c r="J246" s="47">
        <v>780</v>
      </c>
      <c r="K246" s="47">
        <v>836</v>
      </c>
      <c r="L246" s="47">
        <v>884</v>
      </c>
    </row>
    <row r="247" spans="1:29" s="135" customFormat="1" ht="26.4" customHeight="1" x14ac:dyDescent="0.3">
      <c r="A247" s="279"/>
      <c r="B247" s="277"/>
      <c r="C247" s="519"/>
      <c r="D247" s="276"/>
      <c r="E247" s="277"/>
      <c r="F247" s="279"/>
      <c r="G247" s="3"/>
      <c r="H247" s="4"/>
      <c r="I247" s="172" t="s">
        <v>301</v>
      </c>
      <c r="J247" s="47">
        <v>500</v>
      </c>
      <c r="K247" s="47">
        <v>536</v>
      </c>
      <c r="L247" s="47">
        <v>567</v>
      </c>
    </row>
    <row r="248" spans="1:29" s="135" customFormat="1" ht="26.4" customHeight="1" x14ac:dyDescent="0.3">
      <c r="A248" s="279"/>
      <c r="B248" s="277"/>
      <c r="C248" s="519"/>
      <c r="D248" s="276"/>
      <c r="E248" s="277"/>
      <c r="F248" s="279"/>
      <c r="G248" s="3"/>
      <c r="H248" s="4"/>
      <c r="I248" s="172" t="s">
        <v>300</v>
      </c>
      <c r="J248" s="47">
        <v>280</v>
      </c>
      <c r="K248" s="47">
        <v>300</v>
      </c>
      <c r="L248" s="47">
        <v>317</v>
      </c>
    </row>
    <row r="249" spans="1:29" s="148" customFormat="1" ht="44.25" customHeight="1" x14ac:dyDescent="0.3">
      <c r="A249" s="42"/>
      <c r="B249" s="155"/>
      <c r="C249" s="519"/>
      <c r="D249" s="155"/>
      <c r="E249" s="155"/>
      <c r="F249" s="42"/>
      <c r="G249" s="42"/>
      <c r="H249" s="43"/>
      <c r="I249" s="546" t="s">
        <v>66</v>
      </c>
      <c r="J249" s="546"/>
      <c r="K249" s="546"/>
      <c r="L249" s="547"/>
    </row>
    <row r="250" spans="1:29" s="148" customFormat="1" ht="45" customHeight="1" x14ac:dyDescent="0.3">
      <c r="A250" s="42"/>
      <c r="B250" s="155"/>
      <c r="C250" s="519"/>
      <c r="D250" s="155"/>
      <c r="E250" s="155"/>
      <c r="F250" s="42"/>
      <c r="G250" s="42"/>
      <c r="H250" s="43"/>
      <c r="I250" s="8" t="s">
        <v>126</v>
      </c>
      <c r="J250" s="17">
        <f>J243/J246</f>
        <v>5.7912820512820513</v>
      </c>
      <c r="K250" s="17">
        <f t="shared" ref="K250:L250" si="8">K243/K246</f>
        <v>5.7923444976076555</v>
      </c>
      <c r="L250" s="17">
        <f t="shared" si="8"/>
        <v>5.7955882352941179</v>
      </c>
    </row>
    <row r="251" spans="1:29" s="148" customFormat="1" ht="27.75" customHeight="1" x14ac:dyDescent="0.3">
      <c r="A251" s="42"/>
      <c r="B251" s="155"/>
      <c r="C251" s="155"/>
      <c r="D251" s="155"/>
      <c r="E251" s="155"/>
      <c r="F251" s="42"/>
      <c r="G251" s="42"/>
      <c r="H251" s="43"/>
      <c r="I251" s="546" t="s">
        <v>68</v>
      </c>
      <c r="J251" s="546"/>
      <c r="K251" s="546"/>
      <c r="L251" s="547"/>
    </row>
    <row r="252" spans="1:29" s="148" customFormat="1" ht="68.25" customHeight="1" x14ac:dyDescent="0.3">
      <c r="A252" s="42"/>
      <c r="B252" s="155"/>
      <c r="C252" s="156"/>
      <c r="D252" s="156"/>
      <c r="E252" s="156"/>
      <c r="F252" s="50"/>
      <c r="G252" s="50"/>
      <c r="H252" s="353"/>
      <c r="I252" s="8" t="s">
        <v>212</v>
      </c>
      <c r="J252" s="51">
        <v>100</v>
      </c>
      <c r="K252" s="28">
        <v>107.2</v>
      </c>
      <c r="L252" s="28">
        <v>113.4</v>
      </c>
    </row>
    <row r="253" spans="1:29" s="135" customFormat="1" ht="24.75" customHeight="1" x14ac:dyDescent="0.3">
      <c r="A253" s="506"/>
      <c r="B253" s="482"/>
      <c r="C253" s="481" t="s">
        <v>171</v>
      </c>
      <c r="D253" s="483" t="s">
        <v>167</v>
      </c>
      <c r="E253" s="481" t="s">
        <v>170</v>
      </c>
      <c r="F253" s="549" t="s">
        <v>74</v>
      </c>
      <c r="G253" s="1" t="s">
        <v>60</v>
      </c>
      <c r="H253" s="2">
        <f>H254+H255+H256</f>
        <v>16846.8</v>
      </c>
      <c r="I253" s="548" t="s">
        <v>61</v>
      </c>
      <c r="J253" s="546"/>
      <c r="K253" s="546"/>
      <c r="L253" s="547"/>
    </row>
    <row r="254" spans="1:29" s="135" customFormat="1" ht="66.75" customHeight="1" x14ac:dyDescent="0.3">
      <c r="A254" s="506"/>
      <c r="B254" s="482"/>
      <c r="C254" s="482"/>
      <c r="D254" s="484"/>
      <c r="E254" s="482"/>
      <c r="F254" s="506"/>
      <c r="G254" s="3" t="s">
        <v>143</v>
      </c>
      <c r="H254" s="4">
        <v>5254.5</v>
      </c>
      <c r="I254" s="5" t="s">
        <v>127</v>
      </c>
      <c r="J254" s="17">
        <f>H254</f>
        <v>5254.5</v>
      </c>
      <c r="K254" s="16">
        <f>H255</f>
        <v>5632.8</v>
      </c>
      <c r="L254" s="16">
        <f>H256</f>
        <v>5959.5</v>
      </c>
    </row>
    <row r="255" spans="1:29" s="135" customFormat="1" ht="24" customHeight="1" x14ac:dyDescent="0.3">
      <c r="A255" s="279"/>
      <c r="B255" s="482"/>
      <c r="C255" s="277"/>
      <c r="D255" s="276"/>
      <c r="E255" s="277"/>
      <c r="F255" s="88"/>
      <c r="G255" s="3" t="s">
        <v>144</v>
      </c>
      <c r="H255" s="4">
        <v>5632.8</v>
      </c>
      <c r="I255" s="546" t="s">
        <v>63</v>
      </c>
      <c r="J255" s="546"/>
      <c r="K255" s="546"/>
      <c r="L255" s="547"/>
    </row>
    <row r="256" spans="1:29" s="135" customFormat="1" ht="40.200000000000003" customHeight="1" x14ac:dyDescent="0.3">
      <c r="A256" s="279"/>
      <c r="B256" s="277"/>
      <c r="C256" s="277"/>
      <c r="D256" s="276"/>
      <c r="E256" s="277"/>
      <c r="F256" s="88"/>
      <c r="G256" s="3" t="s">
        <v>145</v>
      </c>
      <c r="H256" s="4">
        <v>5959.5</v>
      </c>
      <c r="I256" s="478" t="s">
        <v>311</v>
      </c>
      <c r="J256" s="47">
        <v>40</v>
      </c>
      <c r="K256" s="47">
        <v>40</v>
      </c>
      <c r="L256" s="47">
        <v>40</v>
      </c>
    </row>
    <row r="257" spans="1:13" s="135" customFormat="1" ht="21" customHeight="1" x14ac:dyDescent="0.3">
      <c r="A257" s="279"/>
      <c r="B257" s="277"/>
      <c r="C257" s="277"/>
      <c r="D257" s="276"/>
      <c r="E257" s="277"/>
      <c r="F257" s="88"/>
      <c r="G257" s="3"/>
      <c r="H257" s="4"/>
      <c r="I257" s="172" t="s">
        <v>301</v>
      </c>
      <c r="J257" s="47">
        <v>23</v>
      </c>
      <c r="K257" s="47">
        <v>23</v>
      </c>
      <c r="L257" s="47">
        <v>23</v>
      </c>
    </row>
    <row r="258" spans="1:13" s="135" customFormat="1" ht="21" customHeight="1" x14ac:dyDescent="0.3">
      <c r="A258" s="279"/>
      <c r="B258" s="277"/>
      <c r="C258" s="277"/>
      <c r="D258" s="276"/>
      <c r="E258" s="277"/>
      <c r="F258" s="88"/>
      <c r="G258" s="3"/>
      <c r="H258" s="4"/>
      <c r="I258" s="172" t="s">
        <v>300</v>
      </c>
      <c r="J258" s="47">
        <v>17</v>
      </c>
      <c r="K258" s="47">
        <v>17</v>
      </c>
      <c r="L258" s="47">
        <v>17</v>
      </c>
    </row>
    <row r="259" spans="1:13" s="135" customFormat="1" ht="44.25" customHeight="1" x14ac:dyDescent="0.3">
      <c r="A259" s="279"/>
      <c r="B259" s="277"/>
      <c r="C259" s="277"/>
      <c r="D259" s="276"/>
      <c r="E259" s="277"/>
      <c r="F259" s="88"/>
      <c r="G259" s="7"/>
      <c r="H259" s="11"/>
      <c r="I259" s="546" t="s">
        <v>66</v>
      </c>
      <c r="J259" s="546"/>
      <c r="K259" s="546"/>
      <c r="L259" s="547"/>
    </row>
    <row r="260" spans="1:13" s="135" customFormat="1" ht="48.75" customHeight="1" x14ac:dyDescent="0.3">
      <c r="A260" s="279"/>
      <c r="B260" s="277"/>
      <c r="C260" s="277"/>
      <c r="D260" s="276"/>
      <c r="E260" s="277"/>
      <c r="F260" s="88"/>
      <c r="G260" s="7"/>
      <c r="H260" s="11"/>
      <c r="I260" s="8" t="s">
        <v>128</v>
      </c>
      <c r="J260" s="80">
        <f>(J254/J256)</f>
        <v>131.36250000000001</v>
      </c>
      <c r="K260" s="80">
        <f>(K254/K256)</f>
        <v>140.82</v>
      </c>
      <c r="L260" s="80">
        <f>(L254/L256)</f>
        <v>148.98750000000001</v>
      </c>
    </row>
    <row r="261" spans="1:13" s="135" customFormat="1" ht="24" customHeight="1" x14ac:dyDescent="0.3">
      <c r="A261" s="279"/>
      <c r="B261" s="277"/>
      <c r="C261" s="277"/>
      <c r="D261" s="276"/>
      <c r="E261" s="277"/>
      <c r="F261" s="88"/>
      <c r="G261" s="7"/>
      <c r="H261" s="11"/>
      <c r="I261" s="546" t="s">
        <v>68</v>
      </c>
      <c r="J261" s="546"/>
      <c r="K261" s="546"/>
      <c r="L261" s="547"/>
    </row>
    <row r="262" spans="1:13" s="135" customFormat="1" ht="46.5" customHeight="1" x14ac:dyDescent="0.3">
      <c r="A262" s="279"/>
      <c r="B262" s="277"/>
      <c r="C262" s="324"/>
      <c r="D262" s="158"/>
      <c r="E262" s="324"/>
      <c r="F262" s="181"/>
      <c r="G262" s="9"/>
      <c r="H262" s="10"/>
      <c r="I262" s="370" t="s">
        <v>213</v>
      </c>
      <c r="J262" s="457">
        <v>100</v>
      </c>
      <c r="K262" s="458">
        <v>100</v>
      </c>
      <c r="L262" s="458">
        <v>100</v>
      </c>
    </row>
    <row r="263" spans="1:13" s="135" customFormat="1" ht="18.75" customHeight="1" x14ac:dyDescent="0.3">
      <c r="A263" s="506"/>
      <c r="B263" s="482"/>
      <c r="C263" s="577" t="s">
        <v>283</v>
      </c>
      <c r="D263" s="549" t="s">
        <v>167</v>
      </c>
      <c r="E263" s="481" t="s">
        <v>175</v>
      </c>
      <c r="F263" s="483" t="s">
        <v>74</v>
      </c>
      <c r="G263" s="1" t="s">
        <v>60</v>
      </c>
      <c r="H263" s="2">
        <f>H264+H265+H266</f>
        <v>239268.90000000002</v>
      </c>
      <c r="I263" s="546" t="s">
        <v>61</v>
      </c>
      <c r="J263" s="546"/>
      <c r="K263" s="546"/>
      <c r="L263" s="547"/>
      <c r="M263" s="608"/>
    </row>
    <row r="264" spans="1:13" s="135" customFormat="1" ht="27" customHeight="1" x14ac:dyDescent="0.3">
      <c r="A264" s="506"/>
      <c r="B264" s="482"/>
      <c r="C264" s="491"/>
      <c r="D264" s="506"/>
      <c r="E264" s="482"/>
      <c r="F264" s="484"/>
      <c r="G264" s="3" t="s">
        <v>143</v>
      </c>
      <c r="H264" s="4">
        <v>74627.5</v>
      </c>
      <c r="I264" s="5" t="s">
        <v>129</v>
      </c>
      <c r="J264" s="354">
        <f>H264</f>
        <v>74627.5</v>
      </c>
      <c r="K264" s="6">
        <f>H265</f>
        <v>80000.7</v>
      </c>
      <c r="L264" s="6">
        <f>H266</f>
        <v>84640.7</v>
      </c>
      <c r="M264" s="608"/>
    </row>
    <row r="265" spans="1:13" s="135" customFormat="1" ht="15.75" customHeight="1" x14ac:dyDescent="0.3">
      <c r="A265" s="279"/>
      <c r="B265" s="482"/>
      <c r="C265" s="491"/>
      <c r="D265" s="279"/>
      <c r="E265" s="482"/>
      <c r="F265" s="66"/>
      <c r="G265" s="3" t="s">
        <v>144</v>
      </c>
      <c r="H265" s="4">
        <v>80000.7</v>
      </c>
      <c r="I265" s="548" t="s">
        <v>63</v>
      </c>
      <c r="J265" s="546"/>
      <c r="K265" s="546"/>
      <c r="L265" s="547"/>
      <c r="M265" s="608"/>
    </row>
    <row r="266" spans="1:13" s="135" customFormat="1" ht="37.200000000000003" customHeight="1" x14ac:dyDescent="0.3">
      <c r="A266" s="279"/>
      <c r="B266" s="277"/>
      <c r="C266" s="491"/>
      <c r="D266" s="279"/>
      <c r="E266" s="440"/>
      <c r="F266" s="66"/>
      <c r="G266" s="3" t="s">
        <v>145</v>
      </c>
      <c r="H266" s="4">
        <v>84640.7</v>
      </c>
      <c r="I266" s="172" t="s">
        <v>312</v>
      </c>
      <c r="J266" s="47">
        <v>9600</v>
      </c>
      <c r="K266" s="47">
        <v>10291</v>
      </c>
      <c r="L266" s="47">
        <v>10888</v>
      </c>
      <c r="M266" s="608"/>
    </row>
    <row r="267" spans="1:13" s="135" customFormat="1" ht="25.8" customHeight="1" x14ac:dyDescent="0.3">
      <c r="A267" s="279"/>
      <c r="B267" s="277"/>
      <c r="C267" s="491"/>
      <c r="D267" s="279"/>
      <c r="E267" s="440"/>
      <c r="F267" s="66"/>
      <c r="G267" s="3"/>
      <c r="H267" s="4"/>
      <c r="I267" s="172" t="s">
        <v>302</v>
      </c>
      <c r="J267" s="47">
        <v>5760</v>
      </c>
      <c r="K267" s="47">
        <v>6175</v>
      </c>
      <c r="L267" s="47">
        <v>6527</v>
      </c>
      <c r="M267" s="608"/>
    </row>
    <row r="268" spans="1:13" s="135" customFormat="1" ht="25.8" customHeight="1" x14ac:dyDescent="0.3">
      <c r="A268" s="279"/>
      <c r="B268" s="277"/>
      <c r="C268" s="491"/>
      <c r="D268" s="279"/>
      <c r="E268" s="440"/>
      <c r="F268" s="66"/>
      <c r="G268" s="3"/>
      <c r="H268" s="4"/>
      <c r="I268" s="172" t="s">
        <v>303</v>
      </c>
      <c r="J268" s="47">
        <v>3840</v>
      </c>
      <c r="K268" s="47">
        <v>4116</v>
      </c>
      <c r="L268" s="47">
        <v>4361</v>
      </c>
      <c r="M268" s="608"/>
    </row>
    <row r="269" spans="1:13" s="135" customFormat="1" ht="17.25" customHeight="1" x14ac:dyDescent="0.3">
      <c r="A269" s="279"/>
      <c r="B269" s="277"/>
      <c r="C269" s="491"/>
      <c r="D269" s="279"/>
      <c r="E269" s="440"/>
      <c r="F269" s="66"/>
      <c r="G269" s="7"/>
      <c r="H269" s="11"/>
      <c r="I269" s="548" t="s">
        <v>66</v>
      </c>
      <c r="J269" s="546"/>
      <c r="K269" s="546"/>
      <c r="L269" s="547"/>
      <c r="M269" s="608"/>
    </row>
    <row r="270" spans="1:13" s="135" customFormat="1" ht="27.75" customHeight="1" x14ac:dyDescent="0.3">
      <c r="A270" s="279"/>
      <c r="B270" s="277"/>
      <c r="C270" s="491"/>
      <c r="D270" s="279"/>
      <c r="E270" s="440"/>
      <c r="F270" s="66"/>
      <c r="G270" s="7"/>
      <c r="H270" s="11"/>
      <c r="I270" s="12" t="s">
        <v>214</v>
      </c>
      <c r="J270" s="13">
        <f>(J264/J266)</f>
        <v>7.7736979166666664</v>
      </c>
      <c r="K270" s="13">
        <f>(K264/K266)</f>
        <v>7.773850937712564</v>
      </c>
      <c r="L270" s="13">
        <f>(L264/L266)</f>
        <v>7.7737601028655394</v>
      </c>
      <c r="M270" s="608"/>
    </row>
    <row r="271" spans="1:13" s="135" customFormat="1" ht="16.5" customHeight="1" x14ac:dyDescent="0.3">
      <c r="A271" s="279"/>
      <c r="B271" s="277"/>
      <c r="C271" s="491"/>
      <c r="D271" s="279"/>
      <c r="E271" s="440"/>
      <c r="F271" s="66"/>
      <c r="G271" s="7"/>
      <c r="H271" s="11"/>
      <c r="I271" s="548" t="s">
        <v>68</v>
      </c>
      <c r="J271" s="546"/>
      <c r="K271" s="546"/>
      <c r="L271" s="547"/>
      <c r="M271" s="608"/>
    </row>
    <row r="272" spans="1:13" s="135" customFormat="1" ht="49.5" customHeight="1" x14ac:dyDescent="0.3">
      <c r="A272" s="279"/>
      <c r="B272" s="277"/>
      <c r="C272" s="491"/>
      <c r="D272" s="279"/>
      <c r="E272" s="440"/>
      <c r="F272" s="66"/>
      <c r="G272" s="7"/>
      <c r="H272" s="11"/>
      <c r="I272" s="14" t="s">
        <v>230</v>
      </c>
      <c r="J272" s="269">
        <v>100</v>
      </c>
      <c r="K272" s="15">
        <v>100</v>
      </c>
      <c r="L272" s="15">
        <v>100</v>
      </c>
      <c r="M272" s="608"/>
    </row>
    <row r="273" spans="1:13" s="135" customFormat="1" ht="76.8" customHeight="1" x14ac:dyDescent="0.3">
      <c r="A273" s="279"/>
      <c r="B273" s="277"/>
      <c r="C273" s="578"/>
      <c r="D273" s="33"/>
      <c r="E273" s="93"/>
      <c r="F273" s="65"/>
      <c r="G273" s="9"/>
      <c r="H273" s="10"/>
      <c r="I273" s="14"/>
      <c r="J273" s="269"/>
      <c r="K273" s="15"/>
      <c r="L273" s="15"/>
      <c r="M273" s="608"/>
    </row>
    <row r="274" spans="1:13" s="159" customFormat="1" ht="18" customHeight="1" x14ac:dyDescent="0.3">
      <c r="A274" s="7"/>
      <c r="B274" s="253"/>
      <c r="C274" s="500" t="s">
        <v>292</v>
      </c>
      <c r="D274" s="484" t="s">
        <v>167</v>
      </c>
      <c r="E274" s="482" t="s">
        <v>215</v>
      </c>
      <c r="F274" s="506" t="s">
        <v>74</v>
      </c>
      <c r="G274" s="45" t="s">
        <v>60</v>
      </c>
      <c r="H274" s="4">
        <f>H275+H276+H277</f>
        <v>174576.3</v>
      </c>
      <c r="I274" s="546" t="s">
        <v>61</v>
      </c>
      <c r="J274" s="546"/>
      <c r="K274" s="546"/>
      <c r="L274" s="547"/>
    </row>
    <row r="275" spans="1:13" s="159" customFormat="1" ht="18" customHeight="1" x14ac:dyDescent="0.3">
      <c r="A275" s="7"/>
      <c r="B275" s="253"/>
      <c r="C275" s="480"/>
      <c r="D275" s="484"/>
      <c r="E275" s="482"/>
      <c r="F275" s="506"/>
      <c r="G275" s="3" t="s">
        <v>143</v>
      </c>
      <c r="H275" s="4">
        <v>54450</v>
      </c>
      <c r="I275" s="5" t="s">
        <v>217</v>
      </c>
      <c r="J275" s="17">
        <f>H275</f>
        <v>54450</v>
      </c>
      <c r="K275" s="16">
        <f>H276</f>
        <v>58370.400000000001</v>
      </c>
      <c r="L275" s="16">
        <f>H277</f>
        <v>61755.9</v>
      </c>
    </row>
    <row r="276" spans="1:13" s="159" customFormat="1" ht="18" customHeight="1" x14ac:dyDescent="0.3">
      <c r="A276" s="7"/>
      <c r="B276" s="253"/>
      <c r="C276" s="480"/>
      <c r="D276" s="484"/>
      <c r="E276" s="482"/>
      <c r="F276" s="279"/>
      <c r="G276" s="3" t="s">
        <v>144</v>
      </c>
      <c r="H276" s="4">
        <v>58370.400000000001</v>
      </c>
      <c r="I276" s="546" t="s">
        <v>63</v>
      </c>
      <c r="J276" s="546"/>
      <c r="K276" s="546"/>
      <c r="L276" s="547"/>
    </row>
    <row r="277" spans="1:13" s="159" customFormat="1" ht="40.200000000000003" customHeight="1" x14ac:dyDescent="0.3">
      <c r="A277" s="7"/>
      <c r="B277" s="253"/>
      <c r="C277" s="480"/>
      <c r="D277" s="484"/>
      <c r="E277" s="482"/>
      <c r="F277" s="279"/>
      <c r="G277" s="3" t="s">
        <v>145</v>
      </c>
      <c r="H277" s="4">
        <v>61755.9</v>
      </c>
      <c r="I277" s="8" t="s">
        <v>295</v>
      </c>
      <c r="J277" s="47">
        <v>30</v>
      </c>
      <c r="K277" s="47">
        <v>32</v>
      </c>
      <c r="L277" s="47">
        <v>34</v>
      </c>
    </row>
    <row r="278" spans="1:13" s="159" customFormat="1" ht="72.75" customHeight="1" x14ac:dyDescent="0.3">
      <c r="A278" s="7"/>
      <c r="B278" s="253"/>
      <c r="C278" s="480"/>
      <c r="D278" s="484"/>
      <c r="E278" s="482"/>
      <c r="F278" s="279"/>
      <c r="G278" s="3"/>
      <c r="H278" s="4"/>
      <c r="I278" s="172" t="s">
        <v>216</v>
      </c>
      <c r="J278" s="47">
        <v>720</v>
      </c>
      <c r="K278" s="47">
        <v>772</v>
      </c>
      <c r="L278" s="47">
        <v>817</v>
      </c>
    </row>
    <row r="279" spans="1:13" s="159" customFormat="1" ht="18" customHeight="1" x14ac:dyDescent="0.3">
      <c r="A279" s="7"/>
      <c r="B279" s="253"/>
      <c r="C279" s="480"/>
      <c r="D279" s="484"/>
      <c r="E279" s="482"/>
      <c r="F279" s="279"/>
      <c r="G279" s="279"/>
      <c r="H279" s="284"/>
      <c r="I279" s="546" t="s">
        <v>66</v>
      </c>
      <c r="J279" s="546"/>
      <c r="K279" s="546"/>
      <c r="L279" s="547"/>
    </row>
    <row r="280" spans="1:13" s="159" customFormat="1" ht="38.25" customHeight="1" x14ac:dyDescent="0.3">
      <c r="A280" s="7"/>
      <c r="B280" s="253"/>
      <c r="C280" s="480"/>
      <c r="D280" s="484"/>
      <c r="E280" s="482"/>
      <c r="F280" s="279"/>
      <c r="G280" s="279"/>
      <c r="H280" s="284"/>
      <c r="I280" s="8" t="s">
        <v>296</v>
      </c>
      <c r="J280" s="17">
        <f>J275/J277</f>
        <v>1815</v>
      </c>
      <c r="K280" s="17">
        <f>K275/K277</f>
        <v>1824.075</v>
      </c>
      <c r="L280" s="17">
        <f>L275/L277</f>
        <v>1816.3500000000001</v>
      </c>
    </row>
    <row r="281" spans="1:13" s="159" customFormat="1" ht="14.25" customHeight="1" x14ac:dyDescent="0.3">
      <c r="A281" s="7"/>
      <c r="B281" s="253"/>
      <c r="C281" s="480"/>
      <c r="D281" s="484"/>
      <c r="E281" s="482"/>
      <c r="F281" s="279"/>
      <c r="G281" s="279"/>
      <c r="H281" s="284"/>
      <c r="I281" s="546" t="s">
        <v>68</v>
      </c>
      <c r="J281" s="546"/>
      <c r="K281" s="546"/>
      <c r="L281" s="547"/>
    </row>
    <row r="282" spans="1:13" s="159" customFormat="1" ht="67.5" customHeight="1" x14ac:dyDescent="0.3">
      <c r="A282" s="7"/>
      <c r="B282" s="253"/>
      <c r="C282" s="480"/>
      <c r="D282" s="484"/>
      <c r="E282" s="482"/>
      <c r="F282" s="7"/>
      <c r="G282" s="9"/>
      <c r="H282" s="10"/>
      <c r="I282" s="38" t="s">
        <v>218</v>
      </c>
      <c r="J282" s="269">
        <v>100</v>
      </c>
      <c r="K282" s="15">
        <v>107.2</v>
      </c>
      <c r="L282" s="15">
        <v>113.5</v>
      </c>
    </row>
    <row r="283" spans="1:13" s="135" customFormat="1" ht="15" customHeight="1" x14ac:dyDescent="0.3">
      <c r="A283" s="506"/>
      <c r="B283" s="482"/>
      <c r="C283" s="500" t="s">
        <v>207</v>
      </c>
      <c r="D283" s="580" t="s">
        <v>166</v>
      </c>
      <c r="E283" s="481" t="s">
        <v>184</v>
      </c>
      <c r="F283" s="483" t="s">
        <v>74</v>
      </c>
      <c r="G283" s="1" t="s">
        <v>60</v>
      </c>
      <c r="H283" s="2">
        <f>H284+H285+H286</f>
        <v>173.8</v>
      </c>
      <c r="I283" s="546" t="s">
        <v>61</v>
      </c>
      <c r="J283" s="546"/>
      <c r="K283" s="546"/>
      <c r="L283" s="547"/>
    </row>
    <row r="284" spans="1:13" s="135" customFormat="1" ht="21" customHeight="1" x14ac:dyDescent="0.3">
      <c r="A284" s="506"/>
      <c r="B284" s="482"/>
      <c r="C284" s="480"/>
      <c r="D284" s="581"/>
      <c r="E284" s="482"/>
      <c r="F284" s="484"/>
      <c r="G284" s="3" t="s">
        <v>143</v>
      </c>
      <c r="H284" s="4">
        <v>54.2</v>
      </c>
      <c r="I284" s="5" t="s">
        <v>71</v>
      </c>
      <c r="J284" s="17">
        <f>H284</f>
        <v>54.2</v>
      </c>
      <c r="K284" s="16">
        <f>H285</f>
        <v>58.1</v>
      </c>
      <c r="L284" s="16">
        <f>H286</f>
        <v>61.5</v>
      </c>
    </row>
    <row r="285" spans="1:13" s="135" customFormat="1" ht="16.5" customHeight="1" x14ac:dyDescent="0.3">
      <c r="A285" s="279"/>
      <c r="B285" s="482"/>
      <c r="C285" s="480"/>
      <c r="D285" s="284"/>
      <c r="E285" s="482"/>
      <c r="F285" s="279"/>
      <c r="G285" s="3" t="s">
        <v>144</v>
      </c>
      <c r="H285" s="4">
        <v>58.1</v>
      </c>
      <c r="I285" s="546" t="s">
        <v>63</v>
      </c>
      <c r="J285" s="546"/>
      <c r="K285" s="546"/>
      <c r="L285" s="547"/>
    </row>
    <row r="286" spans="1:13" s="135" customFormat="1" ht="32.25" customHeight="1" x14ac:dyDescent="0.3">
      <c r="A286" s="279"/>
      <c r="B286" s="482"/>
      <c r="C286" s="480"/>
      <c r="D286" s="284"/>
      <c r="E286" s="482"/>
      <c r="F286" s="279"/>
      <c r="G286" s="3" t="s">
        <v>145</v>
      </c>
      <c r="H286" s="4">
        <v>61.5</v>
      </c>
      <c r="I286" s="5" t="s">
        <v>130</v>
      </c>
      <c r="J286" s="157">
        <v>1</v>
      </c>
      <c r="K286" s="157">
        <v>1</v>
      </c>
      <c r="L286" s="157">
        <v>1</v>
      </c>
    </row>
    <row r="287" spans="1:13" s="135" customFormat="1" ht="21" customHeight="1" x14ac:dyDescent="0.3">
      <c r="A287" s="279"/>
      <c r="B287" s="482"/>
      <c r="C287" s="480"/>
      <c r="D287" s="284"/>
      <c r="E287" s="275"/>
      <c r="F287" s="279"/>
      <c r="G287" s="279"/>
      <c r="H287" s="284"/>
      <c r="I287" s="546" t="s">
        <v>66</v>
      </c>
      <c r="J287" s="546"/>
      <c r="K287" s="546"/>
      <c r="L287" s="547"/>
    </row>
    <row r="288" spans="1:13" s="135" customFormat="1" ht="32.25" customHeight="1" x14ac:dyDescent="0.3">
      <c r="A288" s="279"/>
      <c r="B288" s="482"/>
      <c r="C288" s="480"/>
      <c r="D288" s="284"/>
      <c r="E288" s="275"/>
      <c r="F288" s="279"/>
      <c r="G288" s="279"/>
      <c r="H288" s="284"/>
      <c r="I288" s="8" t="s">
        <v>131</v>
      </c>
      <c r="J288" s="80">
        <f>J284/J286</f>
        <v>54.2</v>
      </c>
      <c r="K288" s="80">
        <f t="shared" ref="K288:L288" si="9">K284/K286</f>
        <v>58.1</v>
      </c>
      <c r="L288" s="80">
        <f t="shared" si="9"/>
        <v>61.5</v>
      </c>
    </row>
    <row r="289" spans="1:17" s="135" customFormat="1" ht="30.75" customHeight="1" x14ac:dyDescent="0.3">
      <c r="A289" s="279"/>
      <c r="B289" s="482"/>
      <c r="C289" s="480"/>
      <c r="D289" s="284"/>
      <c r="E289" s="275"/>
      <c r="F289" s="279"/>
      <c r="G289" s="279"/>
      <c r="H289" s="284"/>
      <c r="I289" s="546" t="s">
        <v>68</v>
      </c>
      <c r="J289" s="546"/>
      <c r="K289" s="546"/>
      <c r="L289" s="547"/>
    </row>
    <row r="290" spans="1:17" s="135" customFormat="1" ht="52.5" customHeight="1" x14ac:dyDescent="0.3">
      <c r="A290" s="279"/>
      <c r="B290" s="482"/>
      <c r="C290" s="480"/>
      <c r="D290" s="284"/>
      <c r="E290" s="275"/>
      <c r="F290" s="279"/>
      <c r="G290" s="279"/>
      <c r="H290" s="284"/>
      <c r="I290" s="8" t="s">
        <v>229</v>
      </c>
      <c r="J290" s="51">
        <v>100</v>
      </c>
      <c r="K290" s="28">
        <v>100</v>
      </c>
      <c r="L290" s="28">
        <v>100</v>
      </c>
    </row>
    <row r="291" spans="1:17" s="135" customFormat="1" ht="20.25" customHeight="1" x14ac:dyDescent="0.3">
      <c r="A291" s="506"/>
      <c r="B291" s="482"/>
      <c r="C291" s="575" t="s">
        <v>172</v>
      </c>
      <c r="D291" s="483" t="s">
        <v>166</v>
      </c>
      <c r="E291" s="481" t="s">
        <v>219</v>
      </c>
      <c r="F291" s="254"/>
      <c r="G291" s="1" t="s">
        <v>60</v>
      </c>
      <c r="H291" s="2">
        <f>H292+H293+H294</f>
        <v>304295.2</v>
      </c>
      <c r="I291" s="52" t="s">
        <v>61</v>
      </c>
      <c r="J291" s="160"/>
      <c r="K291" s="160"/>
      <c r="L291" s="161"/>
    </row>
    <row r="292" spans="1:17" s="135" customFormat="1" ht="18" customHeight="1" x14ac:dyDescent="0.3">
      <c r="A292" s="506"/>
      <c r="B292" s="482"/>
      <c r="C292" s="579"/>
      <c r="D292" s="484"/>
      <c r="E292" s="482"/>
      <c r="F292" s="255"/>
      <c r="G292" s="3" t="s">
        <v>143</v>
      </c>
      <c r="H292" s="4">
        <f>H298+H302</f>
        <v>94909.1</v>
      </c>
      <c r="I292" s="12" t="s">
        <v>132</v>
      </c>
      <c r="J292" s="150">
        <f>H292</f>
        <v>94909.1</v>
      </c>
      <c r="K292" s="151">
        <f>H293</f>
        <v>101742.5</v>
      </c>
      <c r="L292" s="151">
        <f>H294</f>
        <v>107643.59999999999</v>
      </c>
    </row>
    <row r="293" spans="1:17" s="148" customFormat="1" ht="18.75" customHeight="1" x14ac:dyDescent="0.3">
      <c r="A293" s="42"/>
      <c r="B293" s="482"/>
      <c r="C293" s="303"/>
      <c r="D293" s="162"/>
      <c r="E293" s="482"/>
      <c r="F293" s="255"/>
      <c r="G293" s="3" t="s">
        <v>144</v>
      </c>
      <c r="H293" s="4">
        <f>H299+H303</f>
        <v>101742.5</v>
      </c>
      <c r="I293" s="48" t="s">
        <v>63</v>
      </c>
      <c r="J293" s="163"/>
      <c r="K293" s="163"/>
      <c r="L293" s="164"/>
    </row>
    <row r="294" spans="1:17" s="148" customFormat="1" ht="41.4" customHeight="1" x14ac:dyDescent="0.3">
      <c r="A294" s="42"/>
      <c r="B294" s="482"/>
      <c r="C294" s="304"/>
      <c r="D294" s="165"/>
      <c r="E294" s="482"/>
      <c r="F294" s="255"/>
      <c r="G294" s="3" t="s">
        <v>145</v>
      </c>
      <c r="H294" s="4">
        <f>H300+H304</f>
        <v>107643.59999999999</v>
      </c>
      <c r="I294" s="8" t="s">
        <v>313</v>
      </c>
      <c r="J294" s="47">
        <v>16000</v>
      </c>
      <c r="K294" s="47">
        <v>17152</v>
      </c>
      <c r="L294" s="47">
        <v>18147</v>
      </c>
    </row>
    <row r="295" spans="1:17" s="148" customFormat="1" ht="23.4" customHeight="1" x14ac:dyDescent="0.3">
      <c r="A295" s="42"/>
      <c r="B295" s="482"/>
      <c r="C295" s="304"/>
      <c r="D295" s="165"/>
      <c r="E295" s="482"/>
      <c r="F295" s="255"/>
      <c r="G295" s="3"/>
      <c r="H295" s="4"/>
      <c r="I295" s="172" t="s">
        <v>301</v>
      </c>
      <c r="J295" s="47">
        <v>10400</v>
      </c>
      <c r="K295" s="47">
        <v>11148</v>
      </c>
      <c r="L295" s="47">
        <v>11783</v>
      </c>
    </row>
    <row r="296" spans="1:17" s="148" customFormat="1" ht="24.6" customHeight="1" x14ac:dyDescent="0.3">
      <c r="A296" s="42"/>
      <c r="B296" s="482"/>
      <c r="C296" s="304"/>
      <c r="D296" s="165"/>
      <c r="E296" s="482"/>
      <c r="F296" s="255"/>
      <c r="G296" s="3"/>
      <c r="H296" s="4"/>
      <c r="I296" s="172" t="s">
        <v>300</v>
      </c>
      <c r="J296" s="47">
        <v>5600</v>
      </c>
      <c r="K296" s="47">
        <v>6004</v>
      </c>
      <c r="L296" s="47">
        <v>6364</v>
      </c>
    </row>
    <row r="297" spans="1:17" s="148" customFormat="1" ht="19.5" customHeight="1" x14ac:dyDescent="0.3">
      <c r="A297" s="42"/>
      <c r="B297" s="482"/>
      <c r="C297" s="576"/>
      <c r="D297" s="155"/>
      <c r="E297" s="482"/>
      <c r="F297" s="506" t="s">
        <v>74</v>
      </c>
      <c r="G297" s="45" t="s">
        <v>60</v>
      </c>
      <c r="H297" s="4">
        <f>H298+H299+H300</f>
        <v>204284</v>
      </c>
      <c r="I297" s="166" t="s">
        <v>66</v>
      </c>
      <c r="J297" s="305"/>
      <c r="K297" s="305"/>
      <c r="L297" s="46"/>
    </row>
    <row r="298" spans="1:17" s="148" customFormat="1" ht="40.5" customHeight="1" x14ac:dyDescent="0.3">
      <c r="A298" s="42"/>
      <c r="B298" s="482"/>
      <c r="C298" s="576"/>
      <c r="D298" s="155"/>
      <c r="E298" s="482"/>
      <c r="F298" s="506"/>
      <c r="G298" s="3" t="s">
        <v>143</v>
      </c>
      <c r="H298" s="4">
        <v>63715.8</v>
      </c>
      <c r="I298" s="8" t="s">
        <v>133</v>
      </c>
      <c r="J298" s="16">
        <f>(J292/J294)</f>
        <v>5.9318187500000006</v>
      </c>
      <c r="K298" s="16">
        <f>(K292/K294)</f>
        <v>5.9318155317164178</v>
      </c>
      <c r="L298" s="16">
        <f>(L292/L294)</f>
        <v>5.9317573152587197</v>
      </c>
    </row>
    <row r="299" spans="1:17" s="148" customFormat="1" ht="16.5" customHeight="1" x14ac:dyDescent="0.3">
      <c r="A299" s="42"/>
      <c r="B299" s="482"/>
      <c r="C299" s="576"/>
      <c r="D299" s="155"/>
      <c r="E299" s="482"/>
      <c r="F299" s="255"/>
      <c r="G299" s="3" t="s">
        <v>144</v>
      </c>
      <c r="H299" s="4">
        <v>68303.3</v>
      </c>
      <c r="I299" s="167" t="s">
        <v>68</v>
      </c>
      <c r="J299" s="168"/>
      <c r="K299" s="168"/>
      <c r="L299" s="169"/>
      <c r="M299" s="298"/>
    </row>
    <row r="300" spans="1:17" s="148" customFormat="1" ht="44.25" customHeight="1" x14ac:dyDescent="0.3">
      <c r="A300" s="42"/>
      <c r="B300" s="155"/>
      <c r="C300" s="42"/>
      <c r="D300" s="155"/>
      <c r="E300" s="482"/>
      <c r="F300" s="255"/>
      <c r="G300" s="3" t="s">
        <v>145</v>
      </c>
      <c r="H300" s="4">
        <v>72264.899999999994</v>
      </c>
      <c r="I300" s="629" t="s">
        <v>220</v>
      </c>
      <c r="J300" s="632">
        <v>100</v>
      </c>
      <c r="K300" s="632">
        <v>107.2</v>
      </c>
      <c r="L300" s="632">
        <v>113.4</v>
      </c>
      <c r="M300" s="306"/>
      <c r="N300" s="306" t="s">
        <v>60</v>
      </c>
      <c r="O300" s="306" t="s">
        <v>146</v>
      </c>
      <c r="P300" s="306" t="s">
        <v>147</v>
      </c>
      <c r="Q300" s="306" t="s">
        <v>148</v>
      </c>
    </row>
    <row r="301" spans="1:17" s="148" customFormat="1" ht="18" customHeight="1" x14ac:dyDescent="0.3">
      <c r="A301" s="42"/>
      <c r="B301" s="155"/>
      <c r="C301" s="42"/>
      <c r="D301" s="155"/>
      <c r="E301" s="170"/>
      <c r="F301" s="255" t="s">
        <v>94</v>
      </c>
      <c r="G301" s="45" t="s">
        <v>60</v>
      </c>
      <c r="H301" s="4">
        <f>H302+H303+H304</f>
        <v>100011.2</v>
      </c>
      <c r="I301" s="630"/>
      <c r="J301" s="633"/>
      <c r="K301" s="633"/>
      <c r="L301" s="633"/>
      <c r="M301" s="298">
        <v>2024</v>
      </c>
      <c r="N301" s="314">
        <f>O301+P301+Q301</f>
        <v>28644</v>
      </c>
      <c r="O301" s="314">
        <v>8750</v>
      </c>
      <c r="P301" s="314">
        <v>17000</v>
      </c>
      <c r="Q301" s="314">
        <v>2894</v>
      </c>
    </row>
    <row r="302" spans="1:17" s="148" customFormat="1" ht="18" customHeight="1" x14ac:dyDescent="0.3">
      <c r="A302" s="42"/>
      <c r="B302" s="155"/>
      <c r="C302" s="42"/>
      <c r="D302" s="155"/>
      <c r="E302" s="170"/>
      <c r="F302" s="7"/>
      <c r="G302" s="3" t="s">
        <v>143</v>
      </c>
      <c r="H302" s="4">
        <v>31193.3</v>
      </c>
      <c r="I302" s="630"/>
      <c r="J302" s="633"/>
      <c r="K302" s="633"/>
      <c r="L302" s="633"/>
      <c r="M302" s="298">
        <v>2025</v>
      </c>
      <c r="N302" s="314">
        <v>31193.3</v>
      </c>
      <c r="O302" s="314"/>
      <c r="P302" s="314"/>
      <c r="Q302" s="314"/>
    </row>
    <row r="303" spans="1:17" s="148" customFormat="1" ht="18" customHeight="1" x14ac:dyDescent="0.3">
      <c r="A303" s="42"/>
      <c r="B303" s="155"/>
      <c r="C303" s="42"/>
      <c r="D303" s="155"/>
      <c r="E303" s="170"/>
      <c r="F303" s="279"/>
      <c r="G303" s="3" t="s">
        <v>144</v>
      </c>
      <c r="H303" s="4">
        <v>33439.199999999997</v>
      </c>
      <c r="I303" s="630"/>
      <c r="J303" s="633"/>
      <c r="K303" s="633"/>
      <c r="L303" s="633"/>
      <c r="M303" s="298">
        <v>2025</v>
      </c>
      <c r="N303" s="314">
        <v>33439.199999999997</v>
      </c>
      <c r="O303" s="314"/>
      <c r="P303" s="314"/>
      <c r="Q303" s="314"/>
    </row>
    <row r="304" spans="1:17" s="148" customFormat="1" ht="18" customHeight="1" x14ac:dyDescent="0.3">
      <c r="A304" s="42"/>
      <c r="B304" s="155"/>
      <c r="C304" s="50"/>
      <c r="D304" s="156"/>
      <c r="E304" s="171"/>
      <c r="F304" s="33"/>
      <c r="G304" s="301" t="s">
        <v>145</v>
      </c>
      <c r="H304" s="334">
        <v>35378.699999999997</v>
      </c>
      <c r="I304" s="631"/>
      <c r="J304" s="634"/>
      <c r="K304" s="634"/>
      <c r="L304" s="634"/>
      <c r="M304" s="298">
        <v>2027</v>
      </c>
      <c r="N304" s="314">
        <v>35378.699999999997</v>
      </c>
      <c r="O304" s="298"/>
      <c r="P304" s="298"/>
      <c r="Q304" s="298"/>
    </row>
    <row r="305" spans="1:12" s="148" customFormat="1" ht="31.5" customHeight="1" x14ac:dyDescent="0.3">
      <c r="A305" s="42"/>
      <c r="B305" s="155"/>
      <c r="C305" s="480" t="s">
        <v>173</v>
      </c>
      <c r="D305" s="498" t="s">
        <v>166</v>
      </c>
      <c r="E305" s="481" t="s">
        <v>221</v>
      </c>
      <c r="F305" s="483" t="s">
        <v>137</v>
      </c>
      <c r="G305" s="299" t="s">
        <v>60</v>
      </c>
      <c r="H305" s="4">
        <f>H306+H307+H308</f>
        <v>3000</v>
      </c>
      <c r="I305" s="474" t="s">
        <v>61</v>
      </c>
      <c r="J305" s="475"/>
      <c r="K305" s="475"/>
      <c r="L305" s="476"/>
    </row>
    <row r="306" spans="1:12" s="148" customFormat="1" ht="21.75" customHeight="1" x14ac:dyDescent="0.3">
      <c r="A306" s="42"/>
      <c r="B306" s="155"/>
      <c r="C306" s="480"/>
      <c r="D306" s="499"/>
      <c r="E306" s="482"/>
      <c r="F306" s="484"/>
      <c r="G306" s="3" t="s">
        <v>143</v>
      </c>
      <c r="H306" s="4">
        <v>1000</v>
      </c>
      <c r="I306" s="31" t="s">
        <v>71</v>
      </c>
      <c r="J306" s="17">
        <f>H306</f>
        <v>1000</v>
      </c>
      <c r="K306" s="16">
        <f>H307</f>
        <v>1000</v>
      </c>
      <c r="L306" s="16">
        <f>H308</f>
        <v>1000</v>
      </c>
    </row>
    <row r="307" spans="1:12" s="148" customFormat="1" ht="21.75" customHeight="1" x14ac:dyDescent="0.3">
      <c r="A307" s="42"/>
      <c r="B307" s="155"/>
      <c r="C307" s="480"/>
      <c r="D307" s="170"/>
      <c r="E307" s="482"/>
      <c r="F307" s="442"/>
      <c r="G307" s="3" t="s">
        <v>144</v>
      </c>
      <c r="H307" s="4">
        <v>1000</v>
      </c>
      <c r="I307" s="548" t="s">
        <v>63</v>
      </c>
      <c r="J307" s="546"/>
      <c r="K307" s="546"/>
      <c r="L307" s="547"/>
    </row>
    <row r="308" spans="1:12" s="148" customFormat="1" ht="21.75" customHeight="1" x14ac:dyDescent="0.3">
      <c r="A308" s="42"/>
      <c r="B308" s="155"/>
      <c r="C308" s="480"/>
      <c r="D308" s="170"/>
      <c r="E308" s="482"/>
      <c r="F308" s="442"/>
      <c r="G308" s="3" t="s">
        <v>145</v>
      </c>
      <c r="H308" s="4">
        <v>1000</v>
      </c>
      <c r="I308" s="31" t="s">
        <v>208</v>
      </c>
      <c r="J308" s="157">
        <v>2</v>
      </c>
      <c r="K308" s="157">
        <v>2</v>
      </c>
      <c r="L308" s="157">
        <v>2</v>
      </c>
    </row>
    <row r="309" spans="1:12" s="148" customFormat="1" ht="31.5" customHeight="1" x14ac:dyDescent="0.3">
      <c r="A309" s="42"/>
      <c r="B309" s="155"/>
      <c r="C309" s="480"/>
      <c r="D309" s="170"/>
      <c r="E309" s="482"/>
      <c r="F309" s="587"/>
      <c r="G309" s="299"/>
      <c r="H309" s="4"/>
      <c r="I309" s="548" t="s">
        <v>66</v>
      </c>
      <c r="J309" s="546"/>
      <c r="K309" s="546"/>
      <c r="L309" s="547"/>
    </row>
    <row r="310" spans="1:12" s="148" customFormat="1" ht="31.5" customHeight="1" x14ac:dyDescent="0.3">
      <c r="A310" s="42"/>
      <c r="B310" s="155"/>
      <c r="C310" s="480"/>
      <c r="D310" s="170"/>
      <c r="E310" s="155"/>
      <c r="F310" s="587"/>
      <c r="G310" s="309"/>
      <c r="H310" s="4"/>
      <c r="I310" s="172" t="s">
        <v>0</v>
      </c>
      <c r="J310" s="80">
        <f>J306/J308</f>
        <v>500</v>
      </c>
      <c r="K310" s="80">
        <f>K306/K308</f>
        <v>500</v>
      </c>
      <c r="L310" s="80">
        <f>L306/L308</f>
        <v>500</v>
      </c>
    </row>
    <row r="311" spans="1:12" s="148" customFormat="1" ht="31.5" customHeight="1" x14ac:dyDescent="0.3">
      <c r="A311" s="42"/>
      <c r="B311" s="155"/>
      <c r="C311" s="43"/>
      <c r="D311" s="170"/>
      <c r="E311" s="155"/>
      <c r="F311" s="332"/>
      <c r="G311" s="292"/>
      <c r="H311" s="291"/>
      <c r="I311" s="548" t="s">
        <v>68</v>
      </c>
      <c r="J311" s="546"/>
      <c r="K311" s="546"/>
      <c r="L311" s="547"/>
    </row>
    <row r="312" spans="1:12" s="148" customFormat="1" ht="31.5" customHeight="1" x14ac:dyDescent="0.3">
      <c r="A312" s="42"/>
      <c r="B312" s="155"/>
      <c r="C312" s="43"/>
      <c r="D312" s="170"/>
      <c r="E312" s="155"/>
      <c r="F312" s="332"/>
      <c r="G312" s="292"/>
      <c r="H312" s="291"/>
      <c r="I312" s="172" t="s">
        <v>222</v>
      </c>
      <c r="J312" s="51">
        <v>100</v>
      </c>
      <c r="K312" s="28">
        <v>100</v>
      </c>
      <c r="L312" s="28">
        <v>100</v>
      </c>
    </row>
    <row r="313" spans="1:12" s="135" customFormat="1" ht="23.25" customHeight="1" x14ac:dyDescent="0.3">
      <c r="A313" s="576"/>
      <c r="B313" s="584"/>
      <c r="C313" s="500" t="s">
        <v>174</v>
      </c>
      <c r="D313" s="513" t="s">
        <v>167</v>
      </c>
      <c r="E313" s="481" t="s">
        <v>184</v>
      </c>
      <c r="F313" s="483" t="s">
        <v>74</v>
      </c>
      <c r="G313" s="1" t="s">
        <v>60</v>
      </c>
      <c r="H313" s="2">
        <f>H314+H315+H316</f>
        <v>50033.1</v>
      </c>
      <c r="I313" s="546" t="s">
        <v>61</v>
      </c>
      <c r="J313" s="546"/>
      <c r="K313" s="546"/>
      <c r="L313" s="547"/>
    </row>
    <row r="314" spans="1:12" s="135" customFormat="1" ht="23.25" customHeight="1" x14ac:dyDescent="0.3">
      <c r="A314" s="576"/>
      <c r="B314" s="584"/>
      <c r="C314" s="480"/>
      <c r="D314" s="514"/>
      <c r="E314" s="482"/>
      <c r="F314" s="484"/>
      <c r="G314" s="3" t="s">
        <v>143</v>
      </c>
      <c r="H314" s="4">
        <v>15605.2</v>
      </c>
      <c r="I314" s="5" t="s">
        <v>71</v>
      </c>
      <c r="J314" s="51">
        <f>H314</f>
        <v>15605.2</v>
      </c>
      <c r="K314" s="28">
        <f>H315</f>
        <v>16728.8</v>
      </c>
      <c r="L314" s="28">
        <f>H316</f>
        <v>17699.099999999999</v>
      </c>
    </row>
    <row r="315" spans="1:12" s="135" customFormat="1" ht="23.25" customHeight="1" x14ac:dyDescent="0.3">
      <c r="A315" s="576"/>
      <c r="B315" s="584"/>
      <c r="C315" s="480"/>
      <c r="D315" s="514"/>
      <c r="E315" s="482"/>
      <c r="F315" s="484"/>
      <c r="G315" s="3" t="s">
        <v>144</v>
      </c>
      <c r="H315" s="4">
        <v>16728.8</v>
      </c>
      <c r="I315" s="439" t="s">
        <v>63</v>
      </c>
      <c r="J315" s="281"/>
      <c r="K315" s="281"/>
      <c r="L315" s="282"/>
    </row>
    <row r="316" spans="1:12" s="135" customFormat="1" ht="23.25" customHeight="1" x14ac:dyDescent="0.3">
      <c r="A316" s="576"/>
      <c r="B316" s="584"/>
      <c r="C316" s="585"/>
      <c r="D316" s="441"/>
      <c r="E316" s="482"/>
      <c r="F316" s="586"/>
      <c r="G316" s="3" t="s">
        <v>145</v>
      </c>
      <c r="H316" s="4">
        <v>17699.099999999999</v>
      </c>
      <c r="I316" s="5" t="s">
        <v>1</v>
      </c>
      <c r="J316" s="61">
        <v>2</v>
      </c>
      <c r="K316" s="62">
        <v>2</v>
      </c>
      <c r="L316" s="62">
        <v>2</v>
      </c>
    </row>
    <row r="317" spans="1:12" s="135" customFormat="1" ht="47.4" customHeight="1" x14ac:dyDescent="0.3">
      <c r="A317" s="576"/>
      <c r="B317" s="584"/>
      <c r="C317" s="585"/>
      <c r="D317" s="441"/>
      <c r="E317" s="173"/>
      <c r="F317" s="586"/>
      <c r="G317" s="441"/>
      <c r="H317" s="365"/>
      <c r="I317" s="31" t="s">
        <v>314</v>
      </c>
      <c r="J317" s="47">
        <v>3485</v>
      </c>
      <c r="K317" s="47">
        <v>3736</v>
      </c>
      <c r="L317" s="47">
        <v>3953</v>
      </c>
    </row>
    <row r="318" spans="1:12" s="135" customFormat="1" ht="24" customHeight="1" x14ac:dyDescent="0.3">
      <c r="A318" s="576"/>
      <c r="B318" s="584"/>
      <c r="C318" s="585"/>
      <c r="D318" s="441"/>
      <c r="E318" s="173"/>
      <c r="F318" s="477"/>
      <c r="G318" s="441"/>
      <c r="H318" s="365"/>
      <c r="I318" s="31" t="s">
        <v>301</v>
      </c>
      <c r="J318" s="47">
        <v>1385</v>
      </c>
      <c r="K318" s="47">
        <v>1485</v>
      </c>
      <c r="L318" s="47">
        <v>1572</v>
      </c>
    </row>
    <row r="319" spans="1:12" s="135" customFormat="1" ht="24.75" customHeight="1" x14ac:dyDescent="0.3">
      <c r="A319" s="576"/>
      <c r="B319" s="584"/>
      <c r="C319" s="585"/>
      <c r="D319" s="441"/>
      <c r="E319" s="173"/>
      <c r="F319" s="366"/>
      <c r="G319" s="441"/>
      <c r="H319" s="365"/>
      <c r="I319" s="31" t="s">
        <v>300</v>
      </c>
      <c r="J319" s="47">
        <v>2100</v>
      </c>
      <c r="K319" s="47">
        <v>2251</v>
      </c>
      <c r="L319" s="47">
        <v>2381</v>
      </c>
    </row>
    <row r="320" spans="1:12" s="135" customFormat="1" ht="20.25" customHeight="1" x14ac:dyDescent="0.3">
      <c r="A320" s="576"/>
      <c r="B320" s="584"/>
      <c r="C320" s="585"/>
      <c r="D320" s="441"/>
      <c r="E320" s="173"/>
      <c r="F320" s="366"/>
      <c r="G320" s="441"/>
      <c r="H320" s="365"/>
      <c r="I320" s="546" t="s">
        <v>66</v>
      </c>
      <c r="J320" s="546"/>
      <c r="K320" s="546"/>
      <c r="L320" s="547"/>
    </row>
    <row r="321" spans="1:12" s="135" customFormat="1" ht="43.5" customHeight="1" x14ac:dyDescent="0.3">
      <c r="A321" s="576"/>
      <c r="B321" s="584"/>
      <c r="C321" s="585"/>
      <c r="D321" s="441"/>
      <c r="E321" s="173"/>
      <c r="F321" s="367"/>
      <c r="G321" s="174"/>
      <c r="H321" s="175"/>
      <c r="I321" s="5" t="s">
        <v>2</v>
      </c>
      <c r="J321" s="59">
        <f>J314/J317</f>
        <v>4.4778192252510767</v>
      </c>
      <c r="K321" s="59">
        <f t="shared" ref="K321:L321" si="10">K314/K317</f>
        <v>4.4777301927194859</v>
      </c>
      <c r="L321" s="59">
        <f t="shared" si="10"/>
        <v>4.4773842651151021</v>
      </c>
    </row>
    <row r="322" spans="1:12" s="135" customFormat="1" ht="18.75" customHeight="1" x14ac:dyDescent="0.3">
      <c r="A322" s="576"/>
      <c r="B322" s="584"/>
      <c r="C322" s="278"/>
      <c r="D322" s="441"/>
      <c r="E322" s="173"/>
      <c r="F322" s="367"/>
      <c r="G322" s="174"/>
      <c r="H322" s="175"/>
      <c r="I322" s="546" t="s">
        <v>68</v>
      </c>
      <c r="J322" s="546"/>
      <c r="K322" s="546"/>
      <c r="L322" s="547"/>
    </row>
    <row r="323" spans="1:12" s="135" customFormat="1" ht="35.25" customHeight="1" x14ac:dyDescent="0.3">
      <c r="A323" s="576"/>
      <c r="B323" s="584"/>
      <c r="C323" s="362"/>
      <c r="D323" s="176"/>
      <c r="E323" s="368"/>
      <c r="F323" s="369"/>
      <c r="G323" s="177"/>
      <c r="H323" s="178"/>
      <c r="I323" s="8" t="s">
        <v>223</v>
      </c>
      <c r="J323" s="51">
        <v>100</v>
      </c>
      <c r="K323" s="28">
        <v>107.2</v>
      </c>
      <c r="L323" s="28">
        <v>113.4</v>
      </c>
    </row>
    <row r="324" spans="1:12" s="135" customFormat="1" ht="13.5" customHeight="1" x14ac:dyDescent="0.3">
      <c r="A324" s="136"/>
      <c r="B324" s="137"/>
      <c r="C324" s="595" t="s">
        <v>81</v>
      </c>
      <c r="D324" s="595"/>
      <c r="E324" s="595"/>
      <c r="F324" s="595"/>
      <c r="G324" s="261" t="s">
        <v>60</v>
      </c>
      <c r="H324" s="105">
        <f>H325+H326+H327</f>
        <v>2338968.4</v>
      </c>
      <c r="I324" s="139"/>
      <c r="J324" s="140"/>
      <c r="K324" s="140"/>
      <c r="L324" s="141"/>
    </row>
    <row r="325" spans="1:12" s="135" customFormat="1" ht="13.5" customHeight="1" x14ac:dyDescent="0.3">
      <c r="A325" s="142"/>
      <c r="B325" s="143"/>
      <c r="C325" s="143"/>
      <c r="D325" s="144"/>
      <c r="E325" s="288"/>
      <c r="F325" s="310"/>
      <c r="G325" s="3" t="s">
        <v>143</v>
      </c>
      <c r="H325" s="111">
        <f>H329+H333</f>
        <v>729584</v>
      </c>
      <c r="I325" s="302"/>
      <c r="J325" s="145"/>
      <c r="K325" s="145"/>
      <c r="L325" s="146"/>
    </row>
    <row r="326" spans="1:12" s="135" customFormat="1" ht="13.5" customHeight="1" x14ac:dyDescent="0.3">
      <c r="A326" s="142"/>
      <c r="B326" s="143"/>
      <c r="C326" s="143"/>
      <c r="D326" s="144"/>
      <c r="E326" s="288"/>
      <c r="F326" s="310"/>
      <c r="G326" s="3" t="s">
        <v>144</v>
      </c>
      <c r="H326" s="111">
        <f>H330+H334</f>
        <v>782042</v>
      </c>
      <c r="I326" s="302"/>
      <c r="J326" s="145"/>
      <c r="K326" s="145"/>
      <c r="L326" s="146"/>
    </row>
    <row r="327" spans="1:12" s="135" customFormat="1" ht="13.5" customHeight="1" x14ac:dyDescent="0.3">
      <c r="A327" s="142"/>
      <c r="B327" s="143"/>
      <c r="C327" s="143"/>
      <c r="D327" s="144"/>
      <c r="E327" s="288"/>
      <c r="F327" s="310"/>
      <c r="G327" s="3" t="s">
        <v>145</v>
      </c>
      <c r="H327" s="111">
        <f>H331+H335</f>
        <v>827342.39999999991</v>
      </c>
      <c r="I327" s="302"/>
      <c r="J327" s="145"/>
      <c r="K327" s="145"/>
      <c r="L327" s="146"/>
    </row>
    <row r="328" spans="1:12" s="135" customFormat="1" ht="13.5" customHeight="1" x14ac:dyDescent="0.3">
      <c r="A328" s="142"/>
      <c r="B328" s="143"/>
      <c r="C328" s="143"/>
      <c r="D328" s="144"/>
      <c r="E328" s="596" t="s">
        <v>82</v>
      </c>
      <c r="F328" s="596"/>
      <c r="G328" s="274" t="s">
        <v>60</v>
      </c>
      <c r="H328" s="111">
        <f>H329+H330+H331</f>
        <v>2238957.2000000002</v>
      </c>
      <c r="I328" s="302"/>
      <c r="J328" s="145"/>
      <c r="K328" s="145"/>
      <c r="L328" s="146"/>
    </row>
    <row r="329" spans="1:12" s="135" customFormat="1" ht="13.5" customHeight="1" x14ac:dyDescent="0.3">
      <c r="A329" s="142"/>
      <c r="B329" s="143"/>
      <c r="C329" s="143"/>
      <c r="D329" s="144"/>
      <c r="E329" s="288"/>
      <c r="F329" s="287"/>
      <c r="G329" s="3" t="s">
        <v>143</v>
      </c>
      <c r="H329" s="111">
        <f>H187+H198+H209+H220+H231+H243+H254+H264+H275+H284+H298+H314+H306</f>
        <v>698390.7</v>
      </c>
      <c r="I329" s="302"/>
      <c r="J329" s="145"/>
      <c r="K329" s="145"/>
      <c r="L329" s="146"/>
    </row>
    <row r="330" spans="1:12" s="135" customFormat="1" ht="13.5" customHeight="1" x14ac:dyDescent="0.3">
      <c r="A330" s="142"/>
      <c r="B330" s="143"/>
      <c r="C330" s="143"/>
      <c r="D330" s="144"/>
      <c r="E330" s="288"/>
      <c r="F330" s="287"/>
      <c r="G330" s="3" t="s">
        <v>144</v>
      </c>
      <c r="H330" s="111">
        <f>H188+H199+H210+H221+H232+H244+H255+H265+H276+H285+H299+H315+H307</f>
        <v>748602.8</v>
      </c>
      <c r="I330" s="302"/>
      <c r="J330" s="145"/>
      <c r="K330" s="145"/>
      <c r="L330" s="146"/>
    </row>
    <row r="331" spans="1:12" s="135" customFormat="1" ht="13.5" customHeight="1" x14ac:dyDescent="0.3">
      <c r="A331" s="142"/>
      <c r="B331" s="143"/>
      <c r="C331" s="143"/>
      <c r="D331" s="144"/>
      <c r="E331" s="288"/>
      <c r="F331" s="287"/>
      <c r="G331" s="3" t="s">
        <v>145</v>
      </c>
      <c r="H331" s="111">
        <f>H189+H200+H211+H222+H233+H245+H256+H266+H277+H286+H300+H316+H308</f>
        <v>791963.7</v>
      </c>
      <c r="I331" s="302"/>
      <c r="J331" s="145"/>
      <c r="K331" s="145"/>
      <c r="L331" s="146"/>
    </row>
    <row r="332" spans="1:12" s="135" customFormat="1" ht="13.5" customHeight="1" x14ac:dyDescent="0.3">
      <c r="A332" s="142"/>
      <c r="B332" s="143"/>
      <c r="C332" s="143"/>
      <c r="D332" s="144"/>
      <c r="E332" s="288"/>
      <c r="F332" s="287" t="s">
        <v>94</v>
      </c>
      <c r="G332" s="274" t="s">
        <v>60</v>
      </c>
      <c r="H332" s="111">
        <f>H333+H334+H335</f>
        <v>100011.2</v>
      </c>
      <c r="I332" s="302"/>
      <c r="J332" s="145"/>
      <c r="K332" s="145"/>
      <c r="L332" s="146"/>
    </row>
    <row r="333" spans="1:12" s="135" customFormat="1" ht="13.5" customHeight="1" x14ac:dyDescent="0.3">
      <c r="A333" s="142"/>
      <c r="B333" s="143"/>
      <c r="C333" s="143"/>
      <c r="D333" s="144"/>
      <c r="E333" s="288"/>
      <c r="F333" s="88"/>
      <c r="G333" s="3" t="s">
        <v>143</v>
      </c>
      <c r="H333" s="111">
        <f>H302</f>
        <v>31193.3</v>
      </c>
      <c r="I333" s="302"/>
      <c r="J333" s="145"/>
      <c r="K333" s="145"/>
      <c r="L333" s="146"/>
    </row>
    <row r="334" spans="1:12" s="135" customFormat="1" ht="13.5" customHeight="1" x14ac:dyDescent="0.3">
      <c r="A334" s="142"/>
      <c r="B334" s="143"/>
      <c r="C334" s="143"/>
      <c r="D334" s="144"/>
      <c r="E334" s="288"/>
      <c r="F334" s="88"/>
      <c r="G334" s="3" t="s">
        <v>144</v>
      </c>
      <c r="H334" s="111">
        <f>H303</f>
        <v>33439.199999999997</v>
      </c>
      <c r="I334" s="302"/>
      <c r="J334" s="145"/>
      <c r="K334" s="145"/>
      <c r="L334" s="146"/>
    </row>
    <row r="335" spans="1:12" s="135" customFormat="1" ht="13.5" customHeight="1" x14ac:dyDescent="0.3">
      <c r="A335" s="129"/>
      <c r="B335" s="130"/>
      <c r="C335" s="130"/>
      <c r="D335" s="131"/>
      <c r="E335" s="179"/>
      <c r="F335" s="180"/>
      <c r="G335" s="301" t="s">
        <v>145</v>
      </c>
      <c r="H335" s="126">
        <f>H304</f>
        <v>35378.699999999997</v>
      </c>
      <c r="I335" s="132"/>
      <c r="J335" s="133"/>
      <c r="K335" s="133"/>
      <c r="L335" s="134"/>
    </row>
    <row r="336" spans="1:12" s="135" customFormat="1" ht="24" customHeight="1" x14ac:dyDescent="0.3">
      <c r="A336" s="492" t="s">
        <v>3</v>
      </c>
      <c r="B336" s="493"/>
      <c r="C336" s="493"/>
      <c r="D336" s="493"/>
      <c r="E336" s="493"/>
      <c r="F336" s="493"/>
      <c r="G336" s="493"/>
      <c r="H336" s="493"/>
      <c r="I336" s="639"/>
      <c r="J336" s="639"/>
      <c r="K336" s="639"/>
      <c r="L336" s="640"/>
    </row>
    <row r="337" spans="1:12" s="135" customFormat="1" ht="33" customHeight="1" x14ac:dyDescent="0.3">
      <c r="A337" s="549"/>
      <c r="B337" s="483" t="s">
        <v>4</v>
      </c>
      <c r="C337" s="577" t="s">
        <v>284</v>
      </c>
      <c r="D337" s="549" t="s">
        <v>166</v>
      </c>
      <c r="E337" s="481" t="s">
        <v>185</v>
      </c>
      <c r="F337" s="549" t="s">
        <v>74</v>
      </c>
      <c r="G337" s="1" t="s">
        <v>60</v>
      </c>
      <c r="H337" s="2">
        <f>H338+H339+H340</f>
        <v>66358.299999999988</v>
      </c>
      <c r="I337" s="546" t="s">
        <v>61</v>
      </c>
      <c r="J337" s="546"/>
      <c r="K337" s="546"/>
      <c r="L337" s="547"/>
    </row>
    <row r="338" spans="1:12" s="135" customFormat="1" ht="33" customHeight="1" x14ac:dyDescent="0.3">
      <c r="A338" s="506"/>
      <c r="B338" s="484"/>
      <c r="C338" s="491"/>
      <c r="D338" s="506"/>
      <c r="E338" s="482"/>
      <c r="F338" s="506"/>
      <c r="G338" s="3" t="s">
        <v>143</v>
      </c>
      <c r="H338" s="4">
        <v>20697</v>
      </c>
      <c r="I338" s="5" t="s">
        <v>71</v>
      </c>
      <c r="J338" s="51">
        <f>H338</f>
        <v>20697</v>
      </c>
      <c r="K338" s="28">
        <f>H339</f>
        <v>22187.200000000001</v>
      </c>
      <c r="L338" s="28">
        <f>H340</f>
        <v>23474.1</v>
      </c>
    </row>
    <row r="339" spans="1:12" s="135" customFormat="1" ht="33" customHeight="1" x14ac:dyDescent="0.3">
      <c r="A339" s="506"/>
      <c r="B339" s="484"/>
      <c r="C339" s="491"/>
      <c r="D339" s="279"/>
      <c r="E339" s="482"/>
      <c r="F339" s="7"/>
      <c r="G339" s="3" t="s">
        <v>144</v>
      </c>
      <c r="H339" s="4">
        <v>22187.200000000001</v>
      </c>
      <c r="I339" s="281" t="s">
        <v>63</v>
      </c>
      <c r="J339" s="281"/>
      <c r="K339" s="281"/>
      <c r="L339" s="282"/>
    </row>
    <row r="340" spans="1:12" s="135" customFormat="1" ht="45.75" customHeight="1" x14ac:dyDescent="0.3">
      <c r="A340" s="506"/>
      <c r="B340" s="484"/>
      <c r="C340" s="491"/>
      <c r="D340" s="279"/>
      <c r="E340" s="482"/>
      <c r="F340" s="7"/>
      <c r="G340" s="3" t="s">
        <v>145</v>
      </c>
      <c r="H340" s="4">
        <v>23474.1</v>
      </c>
      <c r="I340" s="5" t="s">
        <v>5</v>
      </c>
      <c r="J340" s="61">
        <v>340</v>
      </c>
      <c r="K340" s="62">
        <v>364</v>
      </c>
      <c r="L340" s="62">
        <v>385</v>
      </c>
    </row>
    <row r="341" spans="1:12" s="135" customFormat="1" ht="27" customHeight="1" x14ac:dyDescent="0.3">
      <c r="A341" s="506"/>
      <c r="B341" s="484"/>
      <c r="C341" s="491"/>
      <c r="D341" s="279"/>
      <c r="E341" s="440"/>
      <c r="F341" s="7"/>
      <c r="G341" s="7"/>
      <c r="H341" s="11"/>
      <c r="I341" s="5" t="s">
        <v>6</v>
      </c>
      <c r="J341" s="63">
        <v>101700</v>
      </c>
      <c r="K341" s="29">
        <v>109022</v>
      </c>
      <c r="L341" s="29">
        <v>115345</v>
      </c>
    </row>
    <row r="342" spans="1:12" s="135" customFormat="1" ht="19.5" customHeight="1" x14ac:dyDescent="0.3">
      <c r="A342" s="506"/>
      <c r="B342" s="484"/>
      <c r="C342" s="491"/>
      <c r="D342" s="279"/>
      <c r="E342" s="440"/>
      <c r="F342" s="7"/>
      <c r="G342" s="7"/>
      <c r="H342" s="11"/>
      <c r="I342" s="281" t="s">
        <v>66</v>
      </c>
      <c r="J342" s="281"/>
      <c r="K342" s="281"/>
      <c r="L342" s="282"/>
    </row>
    <row r="343" spans="1:12" s="135" customFormat="1" ht="48.9" customHeight="1" x14ac:dyDescent="0.3">
      <c r="A343" s="7"/>
      <c r="B343" s="66"/>
      <c r="C343" s="88"/>
      <c r="D343" s="279"/>
      <c r="E343" s="440"/>
      <c r="F343" s="7"/>
      <c r="G343" s="7"/>
      <c r="H343" s="11"/>
      <c r="I343" s="5" t="s">
        <v>7</v>
      </c>
      <c r="J343" s="59">
        <f>(J338/J340)</f>
        <v>60.873529411764707</v>
      </c>
      <c r="K343" s="59">
        <f>(K338/K340)</f>
        <v>60.953846153846158</v>
      </c>
      <c r="L343" s="59">
        <f>(L338/L340)</f>
        <v>60.971688311688311</v>
      </c>
    </row>
    <row r="344" spans="1:12" s="135" customFormat="1" ht="45" customHeight="1" x14ac:dyDescent="0.3">
      <c r="A344" s="7"/>
      <c r="B344" s="66"/>
      <c r="C344" s="278"/>
      <c r="D344" s="279"/>
      <c r="E344" s="440"/>
      <c r="F344" s="7"/>
      <c r="G344" s="7"/>
      <c r="H344" s="11"/>
      <c r="I344" s="5" t="s">
        <v>8</v>
      </c>
      <c r="J344" s="59">
        <f>(J338/J341)</f>
        <v>0.20351032448377582</v>
      </c>
      <c r="K344" s="59">
        <f>(K338/K341)</f>
        <v>0.20351121791931903</v>
      </c>
      <c r="L344" s="59">
        <f>(L338/L341)</f>
        <v>0.20351207247821751</v>
      </c>
    </row>
    <row r="345" spans="1:12" s="135" customFormat="1" ht="21.75" customHeight="1" x14ac:dyDescent="0.3">
      <c r="A345" s="7"/>
      <c r="B345" s="66"/>
      <c r="C345" s="278"/>
      <c r="D345" s="279"/>
      <c r="E345" s="440"/>
      <c r="F345" s="7"/>
      <c r="G345" s="7"/>
      <c r="H345" s="11"/>
      <c r="I345" s="281" t="s">
        <v>68</v>
      </c>
      <c r="J345" s="281"/>
      <c r="K345" s="281"/>
      <c r="L345" s="282"/>
    </row>
    <row r="346" spans="1:12" s="135" customFormat="1" ht="46.5" customHeight="1" x14ac:dyDescent="0.3">
      <c r="A346" s="7"/>
      <c r="B346" s="66"/>
      <c r="C346" s="362"/>
      <c r="D346" s="33"/>
      <c r="E346" s="93"/>
      <c r="F346" s="9"/>
      <c r="G346" s="9"/>
      <c r="H346" s="10"/>
      <c r="I346" s="8" t="s">
        <v>224</v>
      </c>
      <c r="J346" s="51">
        <v>100</v>
      </c>
      <c r="K346" s="28">
        <v>107.2</v>
      </c>
      <c r="L346" s="28">
        <v>113.4</v>
      </c>
    </row>
    <row r="347" spans="1:12" s="135" customFormat="1" ht="19.5" customHeight="1" x14ac:dyDescent="0.3">
      <c r="A347" s="576"/>
      <c r="B347" s="484"/>
      <c r="C347" s="500" t="s">
        <v>225</v>
      </c>
      <c r="D347" s="642" t="s">
        <v>166</v>
      </c>
      <c r="E347" s="481" t="s">
        <v>186</v>
      </c>
      <c r="F347" s="483" t="s">
        <v>74</v>
      </c>
      <c r="G347" s="1" t="s">
        <v>60</v>
      </c>
      <c r="H347" s="2">
        <f>H348+H349+H350</f>
        <v>934</v>
      </c>
      <c r="I347" s="546" t="s">
        <v>61</v>
      </c>
      <c r="J347" s="546"/>
      <c r="K347" s="546"/>
      <c r="L347" s="547"/>
    </row>
    <row r="348" spans="1:12" s="135" customFormat="1" ht="19.5" customHeight="1" x14ac:dyDescent="0.3">
      <c r="A348" s="576"/>
      <c r="B348" s="484"/>
      <c r="C348" s="480"/>
      <c r="D348" s="643"/>
      <c r="E348" s="482"/>
      <c r="F348" s="484"/>
      <c r="G348" s="3" t="s">
        <v>143</v>
      </c>
      <c r="H348" s="4">
        <v>291.3</v>
      </c>
      <c r="I348" s="5" t="s">
        <v>71</v>
      </c>
      <c r="J348" s="51">
        <f>H348</f>
        <v>291.3</v>
      </c>
      <c r="K348" s="28">
        <f>H349</f>
        <v>312.3</v>
      </c>
      <c r="L348" s="28">
        <f>H350</f>
        <v>330.4</v>
      </c>
    </row>
    <row r="349" spans="1:12" s="135" customFormat="1" ht="19.5" customHeight="1" x14ac:dyDescent="0.3">
      <c r="A349" s="576"/>
      <c r="B349" s="484"/>
      <c r="C349" s="480"/>
      <c r="D349" s="643"/>
      <c r="E349" s="482"/>
      <c r="F349" s="174"/>
      <c r="G349" s="3" t="s">
        <v>144</v>
      </c>
      <c r="H349" s="4">
        <v>312.3</v>
      </c>
      <c r="I349" s="281" t="s">
        <v>63</v>
      </c>
      <c r="J349" s="281"/>
      <c r="K349" s="281"/>
      <c r="L349" s="282"/>
    </row>
    <row r="350" spans="1:12" s="135" customFormat="1" ht="42" customHeight="1" x14ac:dyDescent="0.3">
      <c r="A350" s="576"/>
      <c r="B350" s="484"/>
      <c r="C350" s="480"/>
      <c r="D350" s="643"/>
      <c r="E350" s="482"/>
      <c r="F350" s="174"/>
      <c r="G350" s="3" t="s">
        <v>145</v>
      </c>
      <c r="H350" s="4">
        <v>330.4</v>
      </c>
      <c r="I350" s="5" t="s">
        <v>5</v>
      </c>
      <c r="J350" s="61">
        <v>7</v>
      </c>
      <c r="K350" s="62">
        <v>7</v>
      </c>
      <c r="L350" s="62">
        <v>7</v>
      </c>
    </row>
    <row r="351" spans="1:12" s="135" customFormat="1" ht="25.5" customHeight="1" x14ac:dyDescent="0.3">
      <c r="A351" s="440"/>
      <c r="B351" s="484"/>
      <c r="C351" s="480"/>
      <c r="D351" s="443"/>
      <c r="E351" s="440"/>
      <c r="F351" s="174"/>
      <c r="G351" s="3"/>
      <c r="H351" s="4"/>
      <c r="I351" s="5" t="s">
        <v>10</v>
      </c>
      <c r="J351" s="63">
        <v>3400</v>
      </c>
      <c r="K351" s="29">
        <v>3645</v>
      </c>
      <c r="L351" s="29">
        <v>3856</v>
      </c>
    </row>
    <row r="352" spans="1:12" s="135" customFormat="1" ht="18.75" customHeight="1" x14ac:dyDescent="0.3">
      <c r="A352" s="441"/>
      <c r="B352" s="484"/>
      <c r="C352" s="480"/>
      <c r="D352" s="443"/>
      <c r="E352" s="182"/>
      <c r="F352" s="174"/>
      <c r="G352" s="174"/>
      <c r="H352" s="175"/>
      <c r="I352" s="281" t="s">
        <v>66</v>
      </c>
      <c r="J352" s="281"/>
      <c r="K352" s="281"/>
      <c r="L352" s="282"/>
    </row>
    <row r="353" spans="1:12" s="135" customFormat="1" ht="44.4" customHeight="1" x14ac:dyDescent="0.3">
      <c r="A353" s="441"/>
      <c r="B353" s="484"/>
      <c r="C353" s="480"/>
      <c r="D353" s="443"/>
      <c r="E353" s="182"/>
      <c r="F353" s="174"/>
      <c r="G353" s="174"/>
      <c r="H353" s="175"/>
      <c r="I353" s="5" t="s">
        <v>11</v>
      </c>
      <c r="J353" s="67">
        <f>(J348/J350)</f>
        <v>41.614285714285714</v>
      </c>
      <c r="K353" s="67">
        <f>(K348/K350)</f>
        <v>44.614285714285714</v>
      </c>
      <c r="L353" s="67">
        <f>(L348/L350)</f>
        <v>47.199999999999996</v>
      </c>
    </row>
    <row r="354" spans="1:12" s="135" customFormat="1" ht="40.5" customHeight="1" x14ac:dyDescent="0.3">
      <c r="A354" s="441"/>
      <c r="B354" s="484"/>
      <c r="C354" s="480"/>
      <c r="D354" s="443"/>
      <c r="E354" s="182"/>
      <c r="F354" s="174"/>
      <c r="G354" s="174"/>
      <c r="H354" s="175"/>
      <c r="I354" s="5" t="s">
        <v>8</v>
      </c>
      <c r="J354" s="67">
        <f>(J348/J351)</f>
        <v>8.5676470588235298E-2</v>
      </c>
      <c r="K354" s="67">
        <f>(K348/K351)</f>
        <v>8.5679012345679012E-2</v>
      </c>
      <c r="L354" s="67">
        <f>(L348/L351)</f>
        <v>8.5684647302904565E-2</v>
      </c>
    </row>
    <row r="355" spans="1:12" s="135" customFormat="1" ht="11.25" customHeight="1" x14ac:dyDescent="0.3">
      <c r="A355" s="441"/>
      <c r="B355" s="484"/>
      <c r="C355" s="256"/>
      <c r="D355" s="443"/>
      <c r="E355" s="182"/>
      <c r="F355" s="174"/>
      <c r="G355" s="174"/>
      <c r="H355" s="175"/>
      <c r="I355" s="281" t="s">
        <v>68</v>
      </c>
      <c r="J355" s="281"/>
      <c r="K355" s="281"/>
      <c r="L355" s="282"/>
    </row>
    <row r="356" spans="1:12" s="135" customFormat="1" ht="34.5" customHeight="1" x14ac:dyDescent="0.3">
      <c r="A356" s="176"/>
      <c r="B356" s="641"/>
      <c r="C356" s="257"/>
      <c r="D356" s="184"/>
      <c r="E356" s="183"/>
      <c r="F356" s="177"/>
      <c r="G356" s="177"/>
      <c r="H356" s="178"/>
      <c r="I356" s="8" t="s">
        <v>224</v>
      </c>
      <c r="J356" s="51">
        <v>100</v>
      </c>
      <c r="K356" s="28">
        <v>107.2</v>
      </c>
      <c r="L356" s="28">
        <v>113.4</v>
      </c>
    </row>
    <row r="357" spans="1:12" s="135" customFormat="1" ht="11.25" customHeight="1" x14ac:dyDescent="0.3">
      <c r="A357" s="142"/>
      <c r="B357" s="143"/>
      <c r="C357" s="137"/>
      <c r="D357" s="138"/>
      <c r="E357" s="530" t="s">
        <v>89</v>
      </c>
      <c r="F357" s="588"/>
      <c r="G357" s="438" t="s">
        <v>60</v>
      </c>
      <c r="H357" s="185">
        <f>H358+H359+H360</f>
        <v>67292.3</v>
      </c>
      <c r="I357" s="186"/>
      <c r="J357" s="140"/>
      <c r="K357" s="140"/>
      <c r="L357" s="141"/>
    </row>
    <row r="358" spans="1:12" s="135" customFormat="1" ht="11.25" customHeight="1" x14ac:dyDescent="0.3">
      <c r="A358" s="142"/>
      <c r="B358" s="143"/>
      <c r="C358" s="143"/>
      <c r="D358" s="144"/>
      <c r="E358" s="288"/>
      <c r="F358" s="187"/>
      <c r="G358" s="3" t="s">
        <v>143</v>
      </c>
      <c r="H358" s="188">
        <f>H362</f>
        <v>20988.3</v>
      </c>
      <c r="I358" s="189"/>
      <c r="J358" s="145"/>
      <c r="K358" s="145"/>
      <c r="L358" s="146"/>
    </row>
    <row r="359" spans="1:12" s="135" customFormat="1" ht="11.25" customHeight="1" x14ac:dyDescent="0.3">
      <c r="A359" s="142"/>
      <c r="B359" s="143"/>
      <c r="C359" s="143"/>
      <c r="D359" s="144"/>
      <c r="E359" s="288"/>
      <c r="F359" s="187"/>
      <c r="G359" s="3" t="s">
        <v>144</v>
      </c>
      <c r="H359" s="188">
        <f>H363</f>
        <v>22499.5</v>
      </c>
      <c r="I359" s="189"/>
      <c r="J359" s="145"/>
      <c r="K359" s="145"/>
      <c r="L359" s="146"/>
    </row>
    <row r="360" spans="1:12" ht="11.25" customHeight="1" x14ac:dyDescent="0.3">
      <c r="A360" s="106"/>
      <c r="B360" s="107"/>
      <c r="C360" s="502"/>
      <c r="D360" s="502"/>
      <c r="E360" s="502"/>
      <c r="F360" s="190"/>
      <c r="G360" s="3" t="s">
        <v>145</v>
      </c>
      <c r="H360" s="188">
        <f>H364</f>
        <v>23804.5</v>
      </c>
      <c r="I360" s="191"/>
      <c r="J360" s="109"/>
      <c r="K360" s="109"/>
      <c r="L360" s="110"/>
    </row>
    <row r="361" spans="1:12" s="135" customFormat="1" ht="11.25" customHeight="1" x14ac:dyDescent="0.3">
      <c r="A361" s="142"/>
      <c r="B361" s="143"/>
      <c r="C361" s="143"/>
      <c r="D361" s="144"/>
      <c r="E361" s="582" t="s">
        <v>106</v>
      </c>
      <c r="F361" s="583"/>
      <c r="G361" s="267" t="s">
        <v>60</v>
      </c>
      <c r="H361" s="188">
        <f>H362+H363+H364</f>
        <v>67292.3</v>
      </c>
      <c r="I361" s="189"/>
      <c r="J361" s="145"/>
      <c r="K361" s="145"/>
      <c r="L361" s="146"/>
    </row>
    <row r="362" spans="1:12" s="135" customFormat="1" ht="11.25" customHeight="1" x14ac:dyDescent="0.3">
      <c r="A362" s="142"/>
      <c r="B362" s="143"/>
      <c r="C362" s="143"/>
      <c r="D362" s="144"/>
      <c r="E362" s="288"/>
      <c r="F362" s="187"/>
      <c r="G362" s="3" t="s">
        <v>143</v>
      </c>
      <c r="H362" s="188">
        <f>H338+H348</f>
        <v>20988.3</v>
      </c>
      <c r="I362" s="189"/>
      <c r="J362" s="145"/>
      <c r="K362" s="145"/>
      <c r="L362" s="146"/>
    </row>
    <row r="363" spans="1:12" s="135" customFormat="1" ht="11.25" customHeight="1" x14ac:dyDescent="0.3">
      <c r="A363" s="142"/>
      <c r="B363" s="143"/>
      <c r="C363" s="143"/>
      <c r="D363" s="144"/>
      <c r="E363" s="288"/>
      <c r="F363" s="187"/>
      <c r="G363" s="3" t="s">
        <v>144</v>
      </c>
      <c r="H363" s="188">
        <f t="shared" ref="H363:H364" si="11">H339+H349</f>
        <v>22499.5</v>
      </c>
      <c r="I363" s="189"/>
      <c r="J363" s="145"/>
      <c r="K363" s="145"/>
      <c r="L363" s="146"/>
    </row>
    <row r="364" spans="1:12" ht="11.25" customHeight="1" x14ac:dyDescent="0.3">
      <c r="A364" s="112"/>
      <c r="B364" s="113"/>
      <c r="C364" s="515"/>
      <c r="D364" s="515"/>
      <c r="E364" s="515"/>
      <c r="F364" s="192"/>
      <c r="G364" s="3" t="s">
        <v>145</v>
      </c>
      <c r="H364" s="188">
        <f t="shared" si="11"/>
        <v>23804.5</v>
      </c>
      <c r="I364" s="194"/>
      <c r="J364" s="116"/>
      <c r="K364" s="116"/>
      <c r="L364" s="117"/>
    </row>
    <row r="365" spans="1:12" s="135" customFormat="1" ht="29.25" customHeight="1" x14ac:dyDescent="0.3">
      <c r="A365" s="590" t="s">
        <v>12</v>
      </c>
      <c r="B365" s="494"/>
      <c r="C365" s="591"/>
      <c r="D365" s="591"/>
      <c r="E365" s="591"/>
      <c r="F365" s="591"/>
      <c r="G365" s="591"/>
      <c r="H365" s="591"/>
      <c r="I365" s="591"/>
      <c r="J365" s="591"/>
      <c r="K365" s="591"/>
      <c r="L365" s="592"/>
    </row>
    <row r="366" spans="1:12" s="159" customFormat="1" ht="25.5" customHeight="1" x14ac:dyDescent="0.3">
      <c r="A366" s="483"/>
      <c r="B366" s="593" t="s">
        <v>13</v>
      </c>
      <c r="C366" s="500" t="s">
        <v>209</v>
      </c>
      <c r="D366" s="513" t="s">
        <v>166</v>
      </c>
      <c r="E366" s="508" t="s">
        <v>187</v>
      </c>
      <c r="F366" s="483" t="s">
        <v>74</v>
      </c>
      <c r="G366" s="1" t="s">
        <v>60</v>
      </c>
      <c r="H366" s="2">
        <f>H367+H368+H369</f>
        <v>388273.89999999997</v>
      </c>
      <c r="I366" s="30" t="s">
        <v>61</v>
      </c>
      <c r="J366" s="195"/>
      <c r="K366" s="196"/>
      <c r="L366" s="197"/>
    </row>
    <row r="367" spans="1:12" s="159" customFormat="1" ht="25.5" customHeight="1" x14ac:dyDescent="0.3">
      <c r="A367" s="484"/>
      <c r="B367" s="584"/>
      <c r="C367" s="480"/>
      <c r="D367" s="514"/>
      <c r="E367" s="509"/>
      <c r="F367" s="484"/>
      <c r="G367" s="3" t="s">
        <v>143</v>
      </c>
      <c r="H367" s="4">
        <v>121101.9</v>
      </c>
      <c r="I367" s="87" t="s">
        <v>62</v>
      </c>
      <c r="J367" s="13">
        <f>H367</f>
        <v>121101.9</v>
      </c>
      <c r="K367" s="198">
        <f>H368</f>
        <v>129821.2</v>
      </c>
      <c r="L367" s="72">
        <f>H369</f>
        <v>137350.79999999999</v>
      </c>
    </row>
    <row r="368" spans="1:12" s="159" customFormat="1" ht="25.5" customHeight="1" x14ac:dyDescent="0.3">
      <c r="A368" s="484"/>
      <c r="B368" s="584"/>
      <c r="C368" s="480"/>
      <c r="D368" s="514"/>
      <c r="E368" s="509"/>
      <c r="F368" s="279"/>
      <c r="G368" s="3" t="s">
        <v>144</v>
      </c>
      <c r="H368" s="4">
        <v>129821.2</v>
      </c>
      <c r="I368" s="41" t="s">
        <v>14</v>
      </c>
      <c r="J368" s="35"/>
      <c r="K368" s="199"/>
      <c r="L368" s="200"/>
    </row>
    <row r="369" spans="1:13" s="159" customFormat="1" ht="43.5" customHeight="1" x14ac:dyDescent="0.3">
      <c r="A369" s="484"/>
      <c r="B369" s="584"/>
      <c r="C369" s="480"/>
      <c r="D369" s="263"/>
      <c r="E369" s="260"/>
      <c r="F369" s="279"/>
      <c r="G369" s="3" t="s">
        <v>145</v>
      </c>
      <c r="H369" s="4">
        <v>137350.79999999999</v>
      </c>
      <c r="I369" s="87" t="s">
        <v>226</v>
      </c>
      <c r="J369" s="39">
        <v>18</v>
      </c>
      <c r="K369" s="40">
        <v>18</v>
      </c>
      <c r="L369" s="427">
        <v>18</v>
      </c>
      <c r="M369" s="159" t="s">
        <v>227</v>
      </c>
    </row>
    <row r="370" spans="1:13" s="159" customFormat="1" ht="25.5" customHeight="1" x14ac:dyDescent="0.3">
      <c r="A370" s="484"/>
      <c r="B370" s="584"/>
      <c r="C370" s="480"/>
      <c r="D370" s="263"/>
      <c r="E370" s="260"/>
      <c r="F370" s="279"/>
      <c r="G370" s="279"/>
      <c r="H370" s="284"/>
      <c r="I370" s="41" t="s">
        <v>15</v>
      </c>
      <c r="J370" s="35"/>
      <c r="K370" s="199"/>
      <c r="L370" s="200"/>
    </row>
    <row r="371" spans="1:13" s="159" customFormat="1" ht="41.25" customHeight="1" x14ac:dyDescent="0.3">
      <c r="A371" s="484"/>
      <c r="B371" s="584"/>
      <c r="C371" s="480"/>
      <c r="D371" s="263"/>
      <c r="E371" s="260"/>
      <c r="F371" s="279"/>
      <c r="G371" s="279"/>
      <c r="H371" s="284"/>
      <c r="I371" s="71" t="s">
        <v>48</v>
      </c>
      <c r="J371" s="13">
        <f>J367/J369</f>
        <v>6727.8833333333332</v>
      </c>
      <c r="K371" s="20">
        <f>K367/K369</f>
        <v>7212.2888888888883</v>
      </c>
      <c r="L371" s="20">
        <f>L367/L369</f>
        <v>7630.5999999999995</v>
      </c>
    </row>
    <row r="372" spans="1:13" s="159" customFormat="1" ht="21" customHeight="1" x14ac:dyDescent="0.3">
      <c r="A372" s="484"/>
      <c r="B372" s="584"/>
      <c r="C372" s="275"/>
      <c r="D372" s="263"/>
      <c r="E372" s="260"/>
      <c r="F372" s="279"/>
      <c r="G372" s="279"/>
      <c r="H372" s="284"/>
      <c r="I372" s="41" t="s">
        <v>102</v>
      </c>
      <c r="J372" s="35"/>
      <c r="K372" s="199"/>
      <c r="L372" s="200"/>
    </row>
    <row r="373" spans="1:13" s="159" customFormat="1" ht="54" customHeight="1" x14ac:dyDescent="0.3">
      <c r="A373" s="279"/>
      <c r="B373" s="277"/>
      <c r="C373" s="280"/>
      <c r="D373" s="104"/>
      <c r="E373" s="64"/>
      <c r="F373" s="33"/>
      <c r="G373" s="33"/>
      <c r="H373" s="286"/>
      <c r="I373" s="448" t="s">
        <v>233</v>
      </c>
      <c r="J373" s="17">
        <v>100</v>
      </c>
      <c r="K373" s="16">
        <v>100</v>
      </c>
      <c r="L373" s="16">
        <v>100</v>
      </c>
    </row>
    <row r="374" spans="1:13" s="159" customFormat="1" ht="24.75" customHeight="1" x14ac:dyDescent="0.3">
      <c r="A374" s="506"/>
      <c r="B374" s="482"/>
      <c r="C374" s="500" t="s">
        <v>16</v>
      </c>
      <c r="D374" s="483" t="s">
        <v>166</v>
      </c>
      <c r="E374" s="481" t="s">
        <v>181</v>
      </c>
      <c r="F374" s="549" t="s">
        <v>74</v>
      </c>
      <c r="G374" s="1" t="s">
        <v>60</v>
      </c>
      <c r="H374" s="2">
        <f>H375+H376+H377</f>
        <v>32061.8</v>
      </c>
      <c r="I374" s="30" t="s">
        <v>61</v>
      </c>
      <c r="J374" s="18"/>
      <c r="K374" s="18"/>
      <c r="L374" s="19"/>
    </row>
    <row r="375" spans="1:13" s="159" customFormat="1" ht="24.75" customHeight="1" x14ac:dyDescent="0.3">
      <c r="A375" s="506"/>
      <c r="B375" s="482"/>
      <c r="C375" s="480"/>
      <c r="D375" s="484"/>
      <c r="E375" s="482"/>
      <c r="F375" s="506"/>
      <c r="G375" s="3" t="s">
        <v>143</v>
      </c>
      <c r="H375" s="4">
        <v>10000</v>
      </c>
      <c r="I375" s="34" t="s">
        <v>62</v>
      </c>
      <c r="J375" s="13">
        <f>H375</f>
        <v>10000</v>
      </c>
      <c r="K375" s="13">
        <f>H376</f>
        <v>10720</v>
      </c>
      <c r="L375" s="20">
        <f>H377</f>
        <v>11341.8</v>
      </c>
    </row>
    <row r="376" spans="1:13" s="159" customFormat="1" ht="24.75" customHeight="1" x14ac:dyDescent="0.3">
      <c r="A376" s="506"/>
      <c r="B376" s="482"/>
      <c r="C376" s="480"/>
      <c r="D376" s="484"/>
      <c r="E376" s="482"/>
      <c r="F376" s="279"/>
      <c r="G376" s="3" t="s">
        <v>144</v>
      </c>
      <c r="H376" s="4">
        <v>10720</v>
      </c>
      <c r="I376" s="32" t="s">
        <v>14</v>
      </c>
      <c r="J376" s="35"/>
      <c r="K376" s="35"/>
      <c r="L376" s="80"/>
    </row>
    <row r="377" spans="1:13" s="159" customFormat="1" ht="24.75" customHeight="1" x14ac:dyDescent="0.3">
      <c r="A377" s="506"/>
      <c r="B377" s="482"/>
      <c r="C377" s="480"/>
      <c r="D377" s="484"/>
      <c r="E377" s="482"/>
      <c r="F377" s="279"/>
      <c r="G377" s="3" t="s">
        <v>145</v>
      </c>
      <c r="H377" s="4">
        <v>11341.8</v>
      </c>
      <c r="I377" s="36" t="s">
        <v>17</v>
      </c>
      <c r="J377" s="39">
        <v>150</v>
      </c>
      <c r="K377" s="40">
        <v>150</v>
      </c>
      <c r="L377" s="40">
        <v>150</v>
      </c>
    </row>
    <row r="378" spans="1:13" s="159" customFormat="1" ht="24.75" customHeight="1" x14ac:dyDescent="0.3">
      <c r="A378" s="506"/>
      <c r="B378" s="482"/>
      <c r="C378" s="480"/>
      <c r="D378" s="484"/>
      <c r="E378" s="482"/>
      <c r="F378" s="279"/>
      <c r="G378" s="279"/>
      <c r="H378" s="284"/>
      <c r="I378" s="32" t="s">
        <v>15</v>
      </c>
      <c r="J378" s="35"/>
      <c r="K378" s="35"/>
      <c r="L378" s="80"/>
    </row>
    <row r="379" spans="1:13" s="159" customFormat="1" ht="24.75" customHeight="1" x14ac:dyDescent="0.3">
      <c r="A379" s="506"/>
      <c r="B379" s="482"/>
      <c r="C379" s="480"/>
      <c r="D379" s="484"/>
      <c r="E379" s="482"/>
      <c r="F379" s="279"/>
      <c r="G379" s="279"/>
      <c r="H379" s="284"/>
      <c r="I379" s="36" t="s">
        <v>18</v>
      </c>
      <c r="J379" s="13">
        <f>(J375/J377)</f>
        <v>66.666666666666671</v>
      </c>
      <c r="K379" s="13">
        <f>(K375/K377)</f>
        <v>71.466666666666669</v>
      </c>
      <c r="L379" s="13">
        <f>(L375/L377)</f>
        <v>75.611999999999995</v>
      </c>
    </row>
    <row r="380" spans="1:13" s="159" customFormat="1" ht="24.75" customHeight="1" x14ac:dyDescent="0.3">
      <c r="A380" s="279"/>
      <c r="B380" s="482"/>
      <c r="C380" s="480"/>
      <c r="D380" s="276"/>
      <c r="E380" s="277"/>
      <c r="F380" s="279"/>
      <c r="G380" s="279"/>
      <c r="H380" s="284"/>
      <c r="I380" s="32" t="s">
        <v>102</v>
      </c>
      <c r="J380" s="35"/>
      <c r="K380" s="35"/>
      <c r="L380" s="80"/>
    </row>
    <row r="381" spans="1:13" s="159" customFormat="1" ht="42.75" customHeight="1" x14ac:dyDescent="0.3">
      <c r="A381" s="279"/>
      <c r="B381" s="277"/>
      <c r="C381" s="480"/>
      <c r="D381" s="276"/>
      <c r="E381" s="277"/>
      <c r="F381" s="279"/>
      <c r="G381" s="279"/>
      <c r="H381" s="284"/>
      <c r="I381" s="459" t="s">
        <v>201</v>
      </c>
      <c r="J381" s="37">
        <v>100</v>
      </c>
      <c r="K381" s="460">
        <v>100</v>
      </c>
      <c r="L381" s="460">
        <v>100</v>
      </c>
    </row>
    <row r="382" spans="1:13" s="135" customFormat="1" ht="17.25" customHeight="1" x14ac:dyDescent="0.25">
      <c r="A382" s="58"/>
      <c r="B382" s="66"/>
      <c r="C382" s="577" t="s">
        <v>287</v>
      </c>
      <c r="D382" s="483" t="s">
        <v>166</v>
      </c>
      <c r="E382" s="481" t="s">
        <v>188</v>
      </c>
      <c r="F382" s="201"/>
      <c r="G382" s="21" t="s">
        <v>60</v>
      </c>
      <c r="H382" s="2">
        <f>H383+H384+H385</f>
        <v>68578.600000000006</v>
      </c>
      <c r="I382" s="52" t="s">
        <v>61</v>
      </c>
      <c r="J382" s="18"/>
      <c r="K382" s="18"/>
      <c r="L382" s="19"/>
    </row>
    <row r="383" spans="1:13" s="135" customFormat="1" ht="17.25" customHeight="1" x14ac:dyDescent="0.25">
      <c r="A383" s="58"/>
      <c r="B383" s="66"/>
      <c r="C383" s="491"/>
      <c r="D383" s="484"/>
      <c r="E383" s="482"/>
      <c r="F383" s="202"/>
      <c r="G383" s="3" t="s">
        <v>143</v>
      </c>
      <c r="H383" s="4">
        <f>H387+H391</f>
        <v>21335</v>
      </c>
      <c r="I383" s="87" t="s">
        <v>62</v>
      </c>
      <c r="J383" s="13">
        <f>H383</f>
        <v>21335</v>
      </c>
      <c r="K383" s="20">
        <f>H384</f>
        <v>22956.1</v>
      </c>
      <c r="L383" s="20">
        <f>H385</f>
        <v>24287.5</v>
      </c>
    </row>
    <row r="384" spans="1:13" s="135" customFormat="1" ht="17.25" customHeight="1" x14ac:dyDescent="0.25">
      <c r="A384" s="58"/>
      <c r="B384" s="66"/>
      <c r="C384" s="491"/>
      <c r="D384" s="276"/>
      <c r="E384" s="482"/>
      <c r="F384" s="202"/>
      <c r="G384" s="3" t="s">
        <v>144</v>
      </c>
      <c r="H384" s="4">
        <f>H388+H392</f>
        <v>22956.1</v>
      </c>
      <c r="I384" s="41" t="s">
        <v>14</v>
      </c>
      <c r="J384" s="35"/>
      <c r="K384" s="35"/>
      <c r="L384" s="80"/>
    </row>
    <row r="385" spans="1:12" s="135" customFormat="1" ht="36.75" customHeight="1" x14ac:dyDescent="0.25">
      <c r="A385" s="58"/>
      <c r="B385" s="66"/>
      <c r="C385" s="491"/>
      <c r="D385" s="276"/>
      <c r="E385" s="482"/>
      <c r="F385" s="276"/>
      <c r="G385" s="3" t="s">
        <v>145</v>
      </c>
      <c r="H385" s="4">
        <f>H389+H393</f>
        <v>24287.5</v>
      </c>
      <c r="I385" s="5" t="s">
        <v>228</v>
      </c>
      <c r="J385" s="157">
        <v>5</v>
      </c>
      <c r="K385" s="47">
        <v>5</v>
      </c>
      <c r="L385" s="47">
        <v>5</v>
      </c>
    </row>
    <row r="386" spans="1:12" s="135" customFormat="1" ht="73.5" customHeight="1" x14ac:dyDescent="0.25">
      <c r="A386" s="58"/>
      <c r="B386" s="66"/>
      <c r="C386" s="491"/>
      <c r="D386" s="276"/>
      <c r="E386" s="482"/>
      <c r="F386" s="202" t="s">
        <v>19</v>
      </c>
      <c r="G386" s="299" t="s">
        <v>60</v>
      </c>
      <c r="H386" s="4">
        <f>H387+H388+H389</f>
        <v>52372.800000000003</v>
      </c>
      <c r="I386" s="5" t="s">
        <v>297</v>
      </c>
      <c r="J386" s="157">
        <v>8000</v>
      </c>
      <c r="K386" s="47">
        <v>8576</v>
      </c>
      <c r="L386" s="47">
        <v>9073</v>
      </c>
    </row>
    <row r="387" spans="1:12" s="135" customFormat="1" ht="34.5" customHeight="1" x14ac:dyDescent="0.25">
      <c r="A387" s="58"/>
      <c r="B387" s="66"/>
      <c r="C387" s="491"/>
      <c r="D387" s="276"/>
      <c r="E387" s="482"/>
      <c r="F387" s="276"/>
      <c r="G387" s="3" t="s">
        <v>143</v>
      </c>
      <c r="H387" s="4">
        <v>16335</v>
      </c>
      <c r="I387" s="41" t="s">
        <v>15</v>
      </c>
      <c r="J387" s="35"/>
      <c r="K387" s="35"/>
      <c r="L387" s="80"/>
    </row>
    <row r="388" spans="1:12" s="135" customFormat="1" ht="42" customHeight="1" x14ac:dyDescent="0.25">
      <c r="A388" s="58"/>
      <c r="B388" s="66"/>
      <c r="C388" s="491"/>
      <c r="D388" s="276"/>
      <c r="E388" s="482"/>
      <c r="F388" s="276"/>
      <c r="G388" s="3" t="s">
        <v>144</v>
      </c>
      <c r="H388" s="4">
        <v>17511.099999999999</v>
      </c>
      <c r="I388" s="81" t="s">
        <v>20</v>
      </c>
      <c r="J388" s="37">
        <f>J383/J385</f>
        <v>4267</v>
      </c>
      <c r="K388" s="37">
        <f>K383/K385</f>
        <v>4591.2199999999993</v>
      </c>
      <c r="L388" s="37">
        <f>L383/L385</f>
        <v>4857.5</v>
      </c>
    </row>
    <row r="389" spans="1:12" s="135" customFormat="1" ht="41.25" customHeight="1" x14ac:dyDescent="0.25">
      <c r="A389" s="58"/>
      <c r="B389" s="66"/>
      <c r="C389" s="88"/>
      <c r="D389" s="276"/>
      <c r="E389" s="589"/>
      <c r="F389" s="202"/>
      <c r="G389" s="3" t="s">
        <v>145</v>
      </c>
      <c r="H389" s="4">
        <v>18526.7</v>
      </c>
      <c r="I389" s="41" t="s">
        <v>102</v>
      </c>
      <c r="J389" s="35"/>
      <c r="K389" s="35"/>
      <c r="L389" s="80"/>
    </row>
    <row r="390" spans="1:12" s="135" customFormat="1" ht="22.5" customHeight="1" x14ac:dyDescent="0.25">
      <c r="A390" s="58"/>
      <c r="B390" s="66"/>
      <c r="C390" s="88"/>
      <c r="D390" s="276"/>
      <c r="E390" s="440"/>
      <c r="F390" s="202" t="s">
        <v>94</v>
      </c>
      <c r="G390" s="299" t="s">
        <v>60</v>
      </c>
      <c r="H390" s="4">
        <f>H391+H392+H393</f>
        <v>16205.8</v>
      </c>
      <c r="I390" s="635" t="s">
        <v>232</v>
      </c>
      <c r="J390" s="637">
        <v>100</v>
      </c>
      <c r="K390" s="637">
        <v>100</v>
      </c>
      <c r="L390" s="637">
        <v>100</v>
      </c>
    </row>
    <row r="391" spans="1:12" s="135" customFormat="1" ht="22.5" customHeight="1" x14ac:dyDescent="0.25">
      <c r="A391" s="58"/>
      <c r="B391" s="66"/>
      <c r="C391" s="88"/>
      <c r="D391" s="276"/>
      <c r="E391" s="440"/>
      <c r="F391" s="202"/>
      <c r="G391" s="3" t="s">
        <v>143</v>
      </c>
      <c r="H391" s="4">
        <v>5000</v>
      </c>
      <c r="I391" s="636"/>
      <c r="J391" s="638"/>
      <c r="K391" s="638"/>
      <c r="L391" s="638"/>
    </row>
    <row r="392" spans="1:12" s="135" customFormat="1" ht="22.5" customHeight="1" x14ac:dyDescent="0.25">
      <c r="A392" s="58"/>
      <c r="B392" s="66"/>
      <c r="C392" s="88"/>
      <c r="D392" s="276"/>
      <c r="E392" s="440"/>
      <c r="F392" s="276"/>
      <c r="G392" s="3" t="s">
        <v>144</v>
      </c>
      <c r="H392" s="4">
        <v>5445</v>
      </c>
      <c r="I392" s="636"/>
      <c r="J392" s="638"/>
      <c r="K392" s="638"/>
      <c r="L392" s="638"/>
    </row>
    <row r="393" spans="1:12" s="135" customFormat="1" ht="22.5" customHeight="1" x14ac:dyDescent="0.25">
      <c r="A393" s="58"/>
      <c r="B393" s="66"/>
      <c r="C393" s="88"/>
      <c r="D393" s="276"/>
      <c r="E393" s="440"/>
      <c r="F393" s="276"/>
      <c r="G393" s="3" t="s">
        <v>145</v>
      </c>
      <c r="H393" s="4">
        <v>5760.8</v>
      </c>
      <c r="I393" s="636"/>
      <c r="J393" s="638"/>
      <c r="K393" s="638"/>
      <c r="L393" s="638"/>
    </row>
    <row r="394" spans="1:12" ht="11.25" customHeight="1" x14ac:dyDescent="0.3">
      <c r="A394" s="315"/>
      <c r="B394" s="128"/>
      <c r="C394" s="128"/>
      <c r="D394" s="537" t="s">
        <v>95</v>
      </c>
      <c r="E394" s="537"/>
      <c r="F394" s="537"/>
      <c r="G394" s="261" t="s">
        <v>60</v>
      </c>
      <c r="H394" s="105">
        <f>H395+H396+H397</f>
        <v>488914.3</v>
      </c>
      <c r="I394" s="123"/>
      <c r="J394" s="123"/>
      <c r="K394" s="123"/>
      <c r="L394" s="204"/>
    </row>
    <row r="395" spans="1:12" ht="11.25" customHeight="1" x14ac:dyDescent="0.3">
      <c r="A395" s="203"/>
      <c r="B395" s="296"/>
      <c r="C395" s="296"/>
      <c r="D395" s="307"/>
      <c r="E395" s="307"/>
      <c r="F395" s="188"/>
      <c r="G395" s="3" t="s">
        <v>143</v>
      </c>
      <c r="H395" s="111">
        <f>H399+H403</f>
        <v>152436.9</v>
      </c>
      <c r="I395" s="109"/>
      <c r="J395" s="109"/>
      <c r="K395" s="109"/>
      <c r="L395" s="205"/>
    </row>
    <row r="396" spans="1:12" ht="11.25" customHeight="1" x14ac:dyDescent="0.3">
      <c r="A396" s="203"/>
      <c r="B396" s="296"/>
      <c r="C396" s="296"/>
      <c r="D396" s="307"/>
      <c r="E396" s="307"/>
      <c r="F396" s="188"/>
      <c r="G396" s="3" t="s">
        <v>144</v>
      </c>
      <c r="H396" s="111">
        <f>H400+H404</f>
        <v>163497.30000000002</v>
      </c>
      <c r="I396" s="109"/>
      <c r="J396" s="109"/>
      <c r="K396" s="109"/>
      <c r="L396" s="205"/>
    </row>
    <row r="397" spans="1:12" ht="11.25" customHeight="1" x14ac:dyDescent="0.3">
      <c r="A397" s="203"/>
      <c r="B397" s="296"/>
      <c r="C397" s="296"/>
      <c r="D397" s="307"/>
      <c r="E397" s="307"/>
      <c r="F397" s="188"/>
      <c r="G397" s="3" t="s">
        <v>145</v>
      </c>
      <c r="H397" s="111">
        <f>H401+H405</f>
        <v>172980.09999999998</v>
      </c>
      <c r="I397" s="109"/>
      <c r="J397" s="109"/>
      <c r="K397" s="109"/>
      <c r="L397" s="205"/>
    </row>
    <row r="398" spans="1:12" ht="11.25" customHeight="1" x14ac:dyDescent="0.3">
      <c r="A398" s="203"/>
      <c r="B398" s="296"/>
      <c r="C398" s="296"/>
      <c r="D398" s="307"/>
      <c r="E398" s="502" t="s">
        <v>82</v>
      </c>
      <c r="F398" s="502"/>
      <c r="G398" s="274" t="s">
        <v>60</v>
      </c>
      <c r="H398" s="111">
        <f>H399+H400+H401</f>
        <v>472708.5</v>
      </c>
      <c r="I398" s="109"/>
      <c r="J398" s="109"/>
      <c r="K398" s="109"/>
      <c r="L398" s="205"/>
    </row>
    <row r="399" spans="1:12" ht="11.25" customHeight="1" x14ac:dyDescent="0.3">
      <c r="A399" s="203"/>
      <c r="B399" s="296"/>
      <c r="C399" s="296"/>
      <c r="D399" s="307"/>
      <c r="E399" s="307"/>
      <c r="F399" s="188"/>
      <c r="G399" s="3" t="s">
        <v>143</v>
      </c>
      <c r="H399" s="111">
        <f>H367+H375+H387</f>
        <v>147436.9</v>
      </c>
      <c r="I399" s="109"/>
      <c r="J399" s="109"/>
      <c r="K399" s="109"/>
      <c r="L399" s="205"/>
    </row>
    <row r="400" spans="1:12" ht="11.25" customHeight="1" x14ac:dyDescent="0.3">
      <c r="A400" s="203"/>
      <c r="B400" s="296"/>
      <c r="C400" s="296"/>
      <c r="D400" s="307"/>
      <c r="E400" s="307"/>
      <c r="F400" s="188"/>
      <c r="G400" s="3" t="s">
        <v>144</v>
      </c>
      <c r="H400" s="111">
        <f>H368+H376+H388</f>
        <v>158052.30000000002</v>
      </c>
      <c r="I400" s="109"/>
      <c r="J400" s="109"/>
      <c r="K400" s="109"/>
      <c r="L400" s="205"/>
    </row>
    <row r="401" spans="1:12" ht="11.25" customHeight="1" x14ac:dyDescent="0.3">
      <c r="A401" s="203"/>
      <c r="B401" s="296"/>
      <c r="C401" s="296"/>
      <c r="D401" s="307"/>
      <c r="E401" s="307"/>
      <c r="F401" s="188"/>
      <c r="G401" s="3" t="s">
        <v>145</v>
      </c>
      <c r="H401" s="111">
        <f>H369+H377+H389</f>
        <v>167219.29999999999</v>
      </c>
      <c r="I401" s="109"/>
      <c r="J401" s="109"/>
      <c r="K401" s="109"/>
      <c r="L401" s="205"/>
    </row>
    <row r="402" spans="1:12" ht="11.25" customHeight="1" x14ac:dyDescent="0.3">
      <c r="A402" s="203"/>
      <c r="B402" s="296"/>
      <c r="C402" s="296"/>
      <c r="D402" s="307"/>
      <c r="E402" s="502" t="s">
        <v>94</v>
      </c>
      <c r="F402" s="502"/>
      <c r="G402" s="274" t="s">
        <v>60</v>
      </c>
      <c r="H402" s="111">
        <f>H403+H404+H405</f>
        <v>16205.8</v>
      </c>
      <c r="I402" s="109"/>
      <c r="J402" s="109"/>
      <c r="K402" s="109"/>
      <c r="L402" s="205"/>
    </row>
    <row r="403" spans="1:12" ht="11.25" customHeight="1" x14ac:dyDescent="0.3">
      <c r="A403" s="106"/>
      <c r="B403" s="107"/>
      <c r="C403" s="107"/>
      <c r="D403" s="307"/>
      <c r="E403" s="309"/>
      <c r="F403" s="56"/>
      <c r="G403" s="3" t="s">
        <v>143</v>
      </c>
      <c r="H403" s="111">
        <f>H391</f>
        <v>5000</v>
      </c>
      <c r="I403" s="109"/>
      <c r="J403" s="109"/>
      <c r="K403" s="109"/>
      <c r="L403" s="205"/>
    </row>
    <row r="404" spans="1:12" ht="11.25" customHeight="1" x14ac:dyDescent="0.3">
      <c r="A404" s="106"/>
      <c r="B404" s="107"/>
      <c r="C404" s="107"/>
      <c r="D404" s="307"/>
      <c r="E404" s="309"/>
      <c r="F404" s="56"/>
      <c r="G404" s="3" t="s">
        <v>144</v>
      </c>
      <c r="H404" s="111">
        <f>H392</f>
        <v>5445</v>
      </c>
      <c r="I404" s="109"/>
      <c r="J404" s="109"/>
      <c r="K404" s="109"/>
      <c r="L404" s="205"/>
    </row>
    <row r="405" spans="1:12" ht="11.25" customHeight="1" x14ac:dyDescent="0.3">
      <c r="A405" s="112"/>
      <c r="B405" s="113"/>
      <c r="C405" s="113"/>
      <c r="D405" s="114"/>
      <c r="E405" s="308"/>
      <c r="F405" s="115"/>
      <c r="G405" s="301" t="s">
        <v>145</v>
      </c>
      <c r="H405" s="126">
        <f>H393</f>
        <v>5760.8</v>
      </c>
      <c r="I405" s="116"/>
      <c r="J405" s="116"/>
      <c r="K405" s="116"/>
      <c r="L405" s="207"/>
    </row>
    <row r="406" spans="1:12" ht="16.5" customHeight="1" x14ac:dyDescent="0.3">
      <c r="A406" s="127"/>
      <c r="B406" s="206"/>
      <c r="C406" s="206"/>
      <c r="D406" s="206"/>
      <c r="E406" s="537" t="s">
        <v>252</v>
      </c>
      <c r="F406" s="537"/>
      <c r="G406" s="261" t="s">
        <v>60</v>
      </c>
      <c r="H406" s="105">
        <f>H407+H408+H409</f>
        <v>2895175</v>
      </c>
      <c r="I406" s="123"/>
      <c r="J406" s="123"/>
      <c r="K406" s="123"/>
      <c r="L406" s="204"/>
    </row>
    <row r="407" spans="1:12" ht="16.5" customHeight="1" x14ac:dyDescent="0.3">
      <c r="A407" s="106"/>
      <c r="B407" s="107"/>
      <c r="C407" s="107"/>
      <c r="D407" s="107"/>
      <c r="E407" s="107"/>
      <c r="F407" s="107"/>
      <c r="G407" s="3" t="s">
        <v>143</v>
      </c>
      <c r="H407" s="111">
        <f>H411+H415</f>
        <v>903009.20000000007</v>
      </c>
      <c r="I407" s="109"/>
      <c r="J407" s="109"/>
      <c r="K407" s="109"/>
      <c r="L407" s="205"/>
    </row>
    <row r="408" spans="1:12" ht="16.5" customHeight="1" x14ac:dyDescent="0.3">
      <c r="A408" s="106"/>
      <c r="B408" s="107"/>
      <c r="C408" s="107"/>
      <c r="D408" s="107"/>
      <c r="E408" s="107"/>
      <c r="F408" s="107"/>
      <c r="G408" s="3" t="s">
        <v>144</v>
      </c>
      <c r="H408" s="111">
        <f>H412+H416</f>
        <v>968038.8</v>
      </c>
      <c r="I408" s="109"/>
      <c r="J408" s="109"/>
      <c r="K408" s="109"/>
      <c r="L408" s="205"/>
    </row>
    <row r="409" spans="1:12" ht="16.5" customHeight="1" x14ac:dyDescent="0.3">
      <c r="A409" s="106"/>
      <c r="B409" s="107"/>
      <c r="C409" s="107"/>
      <c r="D409" s="107"/>
      <c r="E409" s="107"/>
      <c r="F409" s="107"/>
      <c r="G409" s="3" t="s">
        <v>145</v>
      </c>
      <c r="H409" s="111">
        <f>H413+H417</f>
        <v>1024127</v>
      </c>
      <c r="I409" s="109"/>
      <c r="J409" s="109"/>
      <c r="K409" s="109"/>
      <c r="L409" s="205"/>
    </row>
    <row r="410" spans="1:12" ht="16.5" customHeight="1" x14ac:dyDescent="0.3">
      <c r="A410" s="106"/>
      <c r="B410" s="107"/>
      <c r="C410" s="107"/>
      <c r="D410" s="107"/>
      <c r="E410" s="501" t="s">
        <v>82</v>
      </c>
      <c r="F410" s="501"/>
      <c r="G410" s="274" t="s">
        <v>60</v>
      </c>
      <c r="H410" s="111">
        <f>H411+H412+H413</f>
        <v>2778958</v>
      </c>
      <c r="I410" s="109"/>
      <c r="J410" s="109"/>
      <c r="K410" s="109"/>
      <c r="L410" s="205"/>
    </row>
    <row r="411" spans="1:12" ht="16.5" customHeight="1" x14ac:dyDescent="0.3">
      <c r="A411" s="106"/>
      <c r="B411" s="107"/>
      <c r="C411" s="107"/>
      <c r="D411" s="107"/>
      <c r="E411" s="307"/>
      <c r="F411" s="307"/>
      <c r="G411" s="3" t="s">
        <v>143</v>
      </c>
      <c r="H411" s="111">
        <f>H329+H362+H399</f>
        <v>866815.9</v>
      </c>
      <c r="I411" s="109"/>
      <c r="J411" s="109"/>
      <c r="K411" s="109"/>
      <c r="L411" s="205"/>
    </row>
    <row r="412" spans="1:12" ht="16.5" customHeight="1" x14ac:dyDescent="0.3">
      <c r="A412" s="106"/>
      <c r="B412" s="107"/>
      <c r="C412" s="107"/>
      <c r="D412" s="107"/>
      <c r="E412" s="307"/>
      <c r="F412" s="307"/>
      <c r="G412" s="3" t="s">
        <v>144</v>
      </c>
      <c r="H412" s="111">
        <f t="shared" ref="H412:H413" si="12">H330+H363+H400</f>
        <v>929154.60000000009</v>
      </c>
      <c r="I412" s="109"/>
      <c r="J412" s="109"/>
      <c r="K412" s="109"/>
      <c r="L412" s="205"/>
    </row>
    <row r="413" spans="1:12" ht="16.5" customHeight="1" x14ac:dyDescent="0.3">
      <c r="A413" s="106"/>
      <c r="B413" s="107"/>
      <c r="C413" s="107"/>
      <c r="D413" s="107"/>
      <c r="E413" s="307"/>
      <c r="F413" s="307"/>
      <c r="G413" s="3" t="s">
        <v>145</v>
      </c>
      <c r="H413" s="111">
        <f t="shared" si="12"/>
        <v>982987.5</v>
      </c>
      <c r="I413" s="109"/>
      <c r="J413" s="109"/>
      <c r="K413" s="109"/>
      <c r="L413" s="205"/>
    </row>
    <row r="414" spans="1:12" ht="17.25" customHeight="1" x14ac:dyDescent="0.3">
      <c r="A414" s="106"/>
      <c r="B414" s="107"/>
      <c r="C414" s="107"/>
      <c r="D414" s="107"/>
      <c r="E414" s="501" t="s">
        <v>94</v>
      </c>
      <c r="F414" s="501"/>
      <c r="G414" s="274" t="s">
        <v>60</v>
      </c>
      <c r="H414" s="111">
        <f>H415+H416+H417</f>
        <v>116217</v>
      </c>
      <c r="I414" s="109"/>
      <c r="J414" s="109"/>
      <c r="K414" s="109"/>
      <c r="L414" s="205"/>
    </row>
    <row r="415" spans="1:12" ht="17.25" customHeight="1" x14ac:dyDescent="0.3">
      <c r="A415" s="106"/>
      <c r="B415" s="107"/>
      <c r="C415" s="107"/>
      <c r="D415" s="107"/>
      <c r="E415" s="107"/>
      <c r="F415" s="107"/>
      <c r="G415" s="3" t="s">
        <v>143</v>
      </c>
      <c r="H415" s="111">
        <f>H333+H403</f>
        <v>36193.300000000003</v>
      </c>
      <c r="I415" s="109"/>
      <c r="J415" s="109"/>
      <c r="K415" s="109"/>
      <c r="L415" s="205"/>
    </row>
    <row r="416" spans="1:12" ht="17.25" customHeight="1" x14ac:dyDescent="0.3">
      <c r="A416" s="106"/>
      <c r="B416" s="107"/>
      <c r="C416" s="107"/>
      <c r="D416" s="107"/>
      <c r="E416" s="107"/>
      <c r="F416" s="107"/>
      <c r="G416" s="3" t="s">
        <v>144</v>
      </c>
      <c r="H416" s="111">
        <f>H334+H404</f>
        <v>38884.199999999997</v>
      </c>
      <c r="I416" s="109"/>
      <c r="J416" s="109"/>
      <c r="K416" s="109"/>
      <c r="L416" s="205"/>
    </row>
    <row r="417" spans="1:13" ht="17.25" customHeight="1" x14ac:dyDescent="0.3">
      <c r="A417" s="112"/>
      <c r="B417" s="113"/>
      <c r="C417" s="113"/>
      <c r="D417" s="113"/>
      <c r="E417" s="113"/>
      <c r="F417" s="113"/>
      <c r="G417" s="301" t="s">
        <v>145</v>
      </c>
      <c r="H417" s="126">
        <f>H335+H405</f>
        <v>41139.5</v>
      </c>
      <c r="I417" s="116"/>
      <c r="J417" s="116"/>
      <c r="K417" s="116"/>
      <c r="L417" s="207"/>
    </row>
    <row r="418" spans="1:13" ht="71.25" customHeight="1" x14ac:dyDescent="0.3">
      <c r="A418" s="106"/>
      <c r="B418" s="107"/>
      <c r="C418" s="107"/>
      <c r="D418" s="107"/>
      <c r="E418" s="107"/>
      <c r="F418" s="107"/>
      <c r="G418" s="309"/>
      <c r="H418" s="188"/>
      <c r="I418" s="109"/>
      <c r="J418" s="109"/>
      <c r="K418" s="109"/>
      <c r="L418" s="205"/>
    </row>
    <row r="419" spans="1:13" s="148" customFormat="1" ht="24.75" customHeight="1" x14ac:dyDescent="0.3">
      <c r="A419" s="620" t="s">
        <v>165</v>
      </c>
      <c r="B419" s="621"/>
      <c r="C419" s="621"/>
      <c r="D419" s="621"/>
      <c r="E419" s="621"/>
      <c r="F419" s="621"/>
      <c r="G419" s="621"/>
      <c r="H419" s="621"/>
      <c r="I419" s="621"/>
      <c r="J419" s="621"/>
      <c r="K419" s="621"/>
      <c r="L419" s="622"/>
    </row>
    <row r="420" spans="1:13" s="210" customFormat="1" ht="26.25" customHeight="1" x14ac:dyDescent="0.3">
      <c r="A420" s="617" t="s">
        <v>21</v>
      </c>
      <c r="B420" s="618"/>
      <c r="C420" s="618"/>
      <c r="D420" s="618"/>
      <c r="E420" s="618"/>
      <c r="F420" s="618"/>
      <c r="G420" s="618"/>
      <c r="H420" s="618"/>
      <c r="I420" s="619"/>
      <c r="J420" s="208"/>
      <c r="K420" s="208"/>
      <c r="L420" s="209"/>
    </row>
    <row r="421" spans="1:13" s="210" customFormat="1" ht="21" customHeight="1" x14ac:dyDescent="0.3">
      <c r="A421" s="483" t="s">
        <v>22</v>
      </c>
      <c r="B421" s="500" t="s">
        <v>23</v>
      </c>
      <c r="C421" s="481" t="s">
        <v>285</v>
      </c>
      <c r="D421" s="580" t="s">
        <v>166</v>
      </c>
      <c r="E421" s="481" t="s">
        <v>269</v>
      </c>
      <c r="F421" s="483" t="s">
        <v>9</v>
      </c>
      <c r="G421" s="21" t="s">
        <v>60</v>
      </c>
      <c r="H421" s="2">
        <f>H422+H423+H424</f>
        <v>1048505.1000000001</v>
      </c>
      <c r="I421" s="546" t="s">
        <v>61</v>
      </c>
      <c r="J421" s="546"/>
      <c r="K421" s="546"/>
      <c r="L421" s="547"/>
    </row>
    <row r="422" spans="1:13" s="210" customFormat="1" ht="48.75" customHeight="1" x14ac:dyDescent="0.3">
      <c r="A422" s="484"/>
      <c r="B422" s="480"/>
      <c r="C422" s="482"/>
      <c r="D422" s="581"/>
      <c r="E422" s="482"/>
      <c r="F422" s="484"/>
      <c r="G422" s="3" t="s">
        <v>143</v>
      </c>
      <c r="H422" s="4">
        <v>327026.7</v>
      </c>
      <c r="I422" s="5" t="s">
        <v>234</v>
      </c>
      <c r="J422" s="28">
        <f>H422</f>
        <v>327026.7</v>
      </c>
      <c r="K422" s="28">
        <f>H423</f>
        <v>350572.6</v>
      </c>
      <c r="L422" s="28">
        <f>H424</f>
        <v>370905.8</v>
      </c>
      <c r="M422" s="424" t="s">
        <v>244</v>
      </c>
    </row>
    <row r="423" spans="1:13" s="210" customFormat="1" ht="40.5" customHeight="1" x14ac:dyDescent="0.3">
      <c r="A423" s="66"/>
      <c r="B423" s="480"/>
      <c r="C423" s="482"/>
      <c r="D423" s="11"/>
      <c r="E423" s="482"/>
      <c r="F423" s="11"/>
      <c r="G423" s="3" t="s">
        <v>144</v>
      </c>
      <c r="H423" s="4">
        <v>350572.6</v>
      </c>
      <c r="I423" s="281" t="s">
        <v>63</v>
      </c>
      <c r="J423" s="281"/>
      <c r="K423" s="281"/>
      <c r="L423" s="282"/>
    </row>
    <row r="424" spans="1:13" s="210" customFormat="1" ht="53.25" customHeight="1" x14ac:dyDescent="0.3">
      <c r="A424" s="66"/>
      <c r="B424" s="11"/>
      <c r="C424" s="482"/>
      <c r="D424" s="11"/>
      <c r="E424" s="482"/>
      <c r="F424" s="284"/>
      <c r="G424" s="3" t="s">
        <v>145</v>
      </c>
      <c r="H424" s="4">
        <v>370905.8</v>
      </c>
      <c r="I424" s="5" t="s">
        <v>24</v>
      </c>
      <c r="J424" s="29">
        <v>13000</v>
      </c>
      <c r="K424" s="29">
        <v>13936</v>
      </c>
      <c r="L424" s="29">
        <v>14744</v>
      </c>
      <c r="M424" s="424" t="s">
        <v>245</v>
      </c>
    </row>
    <row r="425" spans="1:13" s="210" customFormat="1" ht="24.75" customHeight="1" x14ac:dyDescent="0.3">
      <c r="A425" s="66"/>
      <c r="B425" s="11"/>
      <c r="C425" s="11"/>
      <c r="D425" s="11"/>
      <c r="E425" s="482"/>
      <c r="F425" s="11"/>
      <c r="G425" s="3"/>
      <c r="H425" s="4"/>
      <c r="I425" s="5" t="s">
        <v>25</v>
      </c>
      <c r="J425" s="29">
        <v>7800</v>
      </c>
      <c r="K425" s="29">
        <v>8362</v>
      </c>
      <c r="L425" s="29">
        <v>8847</v>
      </c>
    </row>
    <row r="426" spans="1:13" s="210" customFormat="1" ht="27.75" customHeight="1" x14ac:dyDescent="0.3">
      <c r="A426" s="66"/>
      <c r="B426" s="11"/>
      <c r="C426" s="11"/>
      <c r="D426" s="11"/>
      <c r="E426" s="482"/>
      <c r="F426" s="11"/>
      <c r="G426" s="3"/>
      <c r="H426" s="4"/>
      <c r="I426" s="546" t="s">
        <v>66</v>
      </c>
      <c r="J426" s="546"/>
      <c r="K426" s="546"/>
      <c r="L426" s="547"/>
    </row>
    <row r="427" spans="1:13" s="210" customFormat="1" ht="45.75" customHeight="1" x14ac:dyDescent="0.3">
      <c r="A427" s="66"/>
      <c r="B427" s="11"/>
      <c r="C427" s="11"/>
      <c r="D427" s="11"/>
      <c r="E427" s="482"/>
      <c r="F427" s="11"/>
      <c r="G427" s="3"/>
      <c r="H427" s="4"/>
      <c r="I427" s="5" t="s">
        <v>161</v>
      </c>
      <c r="J427" s="67">
        <f>J422/J424</f>
        <v>25.155900000000003</v>
      </c>
      <c r="K427" s="67">
        <f>K422/K424</f>
        <v>25.155898392652123</v>
      </c>
      <c r="L427" s="67">
        <f>L422/L424</f>
        <v>25.156389039609333</v>
      </c>
    </row>
    <row r="428" spans="1:13" s="210" customFormat="1" ht="48.75" customHeight="1" x14ac:dyDescent="0.3">
      <c r="A428" s="66"/>
      <c r="B428" s="11"/>
      <c r="C428" s="11"/>
      <c r="D428" s="11"/>
      <c r="E428" s="482"/>
      <c r="F428" s="11"/>
      <c r="G428" s="3"/>
      <c r="H428" s="4"/>
      <c r="I428" s="546" t="s">
        <v>68</v>
      </c>
      <c r="J428" s="546"/>
      <c r="K428" s="546"/>
      <c r="L428" s="547"/>
    </row>
    <row r="429" spans="1:13" s="210" customFormat="1" ht="57" customHeight="1" x14ac:dyDescent="0.3">
      <c r="A429" s="66"/>
      <c r="B429" s="11"/>
      <c r="C429" s="275"/>
      <c r="D429" s="11"/>
      <c r="E429" s="594"/>
      <c r="F429" s="11"/>
      <c r="G429" s="3"/>
      <c r="H429" s="4"/>
      <c r="I429" s="14" t="s">
        <v>235</v>
      </c>
      <c r="J429" s="461">
        <v>100</v>
      </c>
      <c r="K429" s="461">
        <v>107.2</v>
      </c>
      <c r="L429" s="461">
        <v>113.4</v>
      </c>
    </row>
    <row r="430" spans="1:13" s="210" customFormat="1" ht="18" customHeight="1" x14ac:dyDescent="0.3">
      <c r="A430" s="66"/>
      <c r="B430" s="11"/>
      <c r="C430" s="481" t="s">
        <v>289</v>
      </c>
      <c r="D430" s="483" t="s">
        <v>166</v>
      </c>
      <c r="E430" s="508" t="s">
        <v>189</v>
      </c>
      <c r="F430" s="510" t="s">
        <v>74</v>
      </c>
      <c r="G430" s="1" t="s">
        <v>60</v>
      </c>
      <c r="H430" s="2">
        <f>H431+H432+H433</f>
        <v>2444.1</v>
      </c>
      <c r="I430" s="546" t="s">
        <v>61</v>
      </c>
      <c r="J430" s="546"/>
      <c r="K430" s="546"/>
      <c r="L430" s="547"/>
    </row>
    <row r="431" spans="1:13" s="210" customFormat="1" ht="39" customHeight="1" x14ac:dyDescent="0.3">
      <c r="A431" s="66"/>
      <c r="B431" s="11"/>
      <c r="C431" s="482"/>
      <c r="D431" s="484"/>
      <c r="E431" s="509"/>
      <c r="F431" s="511"/>
      <c r="G431" s="3" t="s">
        <v>143</v>
      </c>
      <c r="H431" s="4">
        <v>762.3</v>
      </c>
      <c r="I431" s="5" t="s">
        <v>236</v>
      </c>
      <c r="J431" s="28">
        <f>H431</f>
        <v>762.3</v>
      </c>
      <c r="K431" s="28">
        <f>H432</f>
        <v>817.2</v>
      </c>
      <c r="L431" s="28">
        <f>H433</f>
        <v>864.6</v>
      </c>
    </row>
    <row r="432" spans="1:13" s="210" customFormat="1" ht="31.5" customHeight="1" x14ac:dyDescent="0.3">
      <c r="A432" s="66"/>
      <c r="B432" s="11"/>
      <c r="C432" s="482"/>
      <c r="D432" s="484"/>
      <c r="E432" s="509"/>
      <c r="F432" s="511"/>
      <c r="G432" s="3" t="s">
        <v>144</v>
      </c>
      <c r="H432" s="4">
        <v>817.2</v>
      </c>
      <c r="I432" s="281" t="s">
        <v>63</v>
      </c>
      <c r="J432" s="281"/>
      <c r="K432" s="281"/>
      <c r="L432" s="282"/>
    </row>
    <row r="433" spans="1:12" s="210" customFormat="1" ht="40.5" customHeight="1" x14ac:dyDescent="0.3">
      <c r="A433" s="66"/>
      <c r="B433" s="11"/>
      <c r="C433" s="482"/>
      <c r="D433" s="484"/>
      <c r="E433" s="509"/>
      <c r="F433" s="511"/>
      <c r="G433" s="3" t="s">
        <v>145</v>
      </c>
      <c r="H433" s="4">
        <v>864.6</v>
      </c>
      <c r="I433" s="5" t="s">
        <v>237</v>
      </c>
      <c r="J433" s="29">
        <v>38</v>
      </c>
      <c r="K433" s="29">
        <v>41</v>
      </c>
      <c r="L433" s="29">
        <v>43</v>
      </c>
    </row>
    <row r="434" spans="1:12" s="210" customFormat="1" ht="17.25" customHeight="1" x14ac:dyDescent="0.3">
      <c r="A434" s="66"/>
      <c r="B434" s="11"/>
      <c r="C434" s="482"/>
      <c r="D434" s="484"/>
      <c r="E434" s="509"/>
      <c r="F434" s="511"/>
      <c r="G434" s="271"/>
      <c r="H434" s="26"/>
      <c r="I434" s="5" t="s">
        <v>25</v>
      </c>
      <c r="J434" s="29">
        <v>19</v>
      </c>
      <c r="K434" s="29">
        <v>20</v>
      </c>
      <c r="L434" s="29">
        <v>21</v>
      </c>
    </row>
    <row r="435" spans="1:12" s="210" customFormat="1" ht="24" customHeight="1" x14ac:dyDescent="0.3">
      <c r="A435" s="66"/>
      <c r="B435" s="11"/>
      <c r="C435" s="482"/>
      <c r="D435" s="484"/>
      <c r="E435" s="509"/>
      <c r="F435" s="511"/>
      <c r="G435" s="271"/>
      <c r="H435" s="26"/>
      <c r="I435" s="546" t="s">
        <v>66</v>
      </c>
      <c r="J435" s="546"/>
      <c r="K435" s="546"/>
      <c r="L435" s="547"/>
    </row>
    <row r="436" spans="1:12" s="210" customFormat="1" ht="51" customHeight="1" x14ac:dyDescent="0.3">
      <c r="A436" s="66"/>
      <c r="B436" s="11"/>
      <c r="C436" s="482"/>
      <c r="D436" s="484"/>
      <c r="E436" s="509"/>
      <c r="F436" s="511"/>
      <c r="G436" s="271"/>
      <c r="H436" s="26"/>
      <c r="I436" s="5" t="s">
        <v>238</v>
      </c>
      <c r="J436" s="67">
        <f>J431/J433</f>
        <v>20.060526315789474</v>
      </c>
      <c r="K436" s="67">
        <f>K431/K433</f>
        <v>19.931707317073172</v>
      </c>
      <c r="L436" s="67">
        <f>L431/L433</f>
        <v>20.106976744186046</v>
      </c>
    </row>
    <row r="437" spans="1:12" s="210" customFormat="1" ht="15" customHeight="1" x14ac:dyDescent="0.3">
      <c r="A437" s="66"/>
      <c r="B437" s="11"/>
      <c r="C437" s="482"/>
      <c r="D437" s="484"/>
      <c r="E437" s="509"/>
      <c r="F437" s="511"/>
      <c r="G437" s="271"/>
      <c r="H437" s="26"/>
      <c r="I437" s="546" t="s">
        <v>68</v>
      </c>
      <c r="J437" s="546"/>
      <c r="K437" s="546"/>
      <c r="L437" s="547"/>
    </row>
    <row r="438" spans="1:12" s="210" customFormat="1" ht="53.25" customHeight="1" x14ac:dyDescent="0.3">
      <c r="A438" s="66"/>
      <c r="B438" s="11"/>
      <c r="C438" s="482"/>
      <c r="D438" s="484"/>
      <c r="E438" s="509"/>
      <c r="F438" s="511"/>
      <c r="G438" s="271"/>
      <c r="H438" s="26"/>
      <c r="I438" s="14" t="s">
        <v>239</v>
      </c>
      <c r="J438" s="461">
        <v>100</v>
      </c>
      <c r="K438" s="461">
        <v>107.9</v>
      </c>
      <c r="L438" s="461">
        <v>113.2</v>
      </c>
    </row>
    <row r="439" spans="1:12" s="210" customFormat="1" ht="18.75" customHeight="1" x14ac:dyDescent="0.3">
      <c r="A439" s="66"/>
      <c r="B439" s="11"/>
      <c r="C439" s="508" t="s">
        <v>290</v>
      </c>
      <c r="D439" s="435" t="s">
        <v>258</v>
      </c>
      <c r="E439" s="496" t="s">
        <v>240</v>
      </c>
      <c r="F439" s="498" t="s">
        <v>74</v>
      </c>
      <c r="G439" s="21" t="s">
        <v>60</v>
      </c>
      <c r="H439" s="2">
        <f>H440+H441+H442</f>
        <v>18110.400000000001</v>
      </c>
      <c r="I439" s="546" t="s">
        <v>61</v>
      </c>
      <c r="J439" s="546"/>
      <c r="K439" s="546"/>
      <c r="L439" s="547"/>
    </row>
    <row r="440" spans="1:12" s="210" customFormat="1" ht="32.25" customHeight="1" x14ac:dyDescent="0.3">
      <c r="A440" s="66"/>
      <c r="B440" s="11"/>
      <c r="C440" s="509"/>
      <c r="D440" s="275"/>
      <c r="E440" s="497"/>
      <c r="F440" s="499"/>
      <c r="G440" s="3" t="s">
        <v>143</v>
      </c>
      <c r="H440" s="4">
        <v>5648.6</v>
      </c>
      <c r="I440" s="5" t="s">
        <v>265</v>
      </c>
      <c r="J440" s="28">
        <f>H440</f>
        <v>5648.6</v>
      </c>
      <c r="K440" s="28">
        <f>H441</f>
        <v>6055.3</v>
      </c>
      <c r="L440" s="28">
        <f>H442</f>
        <v>6406.5</v>
      </c>
    </row>
    <row r="441" spans="1:12" s="210" customFormat="1" ht="19.5" customHeight="1" x14ac:dyDescent="0.3">
      <c r="A441" s="66"/>
      <c r="B441" s="11"/>
      <c r="C441" s="509"/>
      <c r="D441" s="275"/>
      <c r="E441" s="497"/>
      <c r="F441" s="118"/>
      <c r="G441" s="3" t="s">
        <v>144</v>
      </c>
      <c r="H441" s="4">
        <v>6055.3</v>
      </c>
      <c r="I441" s="546" t="s">
        <v>63</v>
      </c>
      <c r="J441" s="546"/>
      <c r="K441" s="546"/>
      <c r="L441" s="547"/>
    </row>
    <row r="442" spans="1:12" s="210" customFormat="1" ht="26.25" customHeight="1" x14ac:dyDescent="0.3">
      <c r="A442" s="66"/>
      <c r="B442" s="11"/>
      <c r="C442" s="509"/>
      <c r="D442" s="275"/>
      <c r="E442" s="497"/>
      <c r="F442" s="118"/>
      <c r="G442" s="3" t="s">
        <v>145</v>
      </c>
      <c r="H442" s="4">
        <v>6406.5</v>
      </c>
      <c r="I442" s="5" t="s">
        <v>24</v>
      </c>
      <c r="J442" s="29">
        <v>200</v>
      </c>
      <c r="K442" s="29">
        <v>200</v>
      </c>
      <c r="L442" s="29">
        <v>200</v>
      </c>
    </row>
    <row r="443" spans="1:12" s="210" customFormat="1" ht="18.75" customHeight="1" x14ac:dyDescent="0.3">
      <c r="A443" s="66"/>
      <c r="B443" s="11"/>
      <c r="C443" s="509"/>
      <c r="D443" s="11"/>
      <c r="E443" s="118"/>
      <c r="F443" s="118"/>
      <c r="G443" s="265"/>
      <c r="H443" s="26"/>
      <c r="I443" s="22" t="s">
        <v>25</v>
      </c>
      <c r="J443" s="29">
        <v>120</v>
      </c>
      <c r="K443" s="29">
        <v>120</v>
      </c>
      <c r="L443" s="29">
        <v>120</v>
      </c>
    </row>
    <row r="444" spans="1:12" s="210" customFormat="1" ht="15" customHeight="1" x14ac:dyDescent="0.3">
      <c r="A444" s="66"/>
      <c r="B444" s="11"/>
      <c r="C444" s="509"/>
      <c r="D444" s="11"/>
      <c r="E444" s="118"/>
      <c r="F444" s="118"/>
      <c r="G444" s="265"/>
      <c r="H444" s="26"/>
      <c r="I444" s="546" t="s">
        <v>66</v>
      </c>
      <c r="J444" s="546"/>
      <c r="K444" s="546"/>
      <c r="L444" s="547"/>
    </row>
    <row r="445" spans="1:12" s="210" customFormat="1" ht="27" customHeight="1" x14ac:dyDescent="0.3">
      <c r="A445" s="66"/>
      <c r="B445" s="11"/>
      <c r="C445" s="509"/>
      <c r="D445" s="11"/>
      <c r="E445" s="118"/>
      <c r="F445" s="118"/>
      <c r="G445" s="55"/>
      <c r="H445" s="118"/>
      <c r="I445" s="5" t="s">
        <v>266</v>
      </c>
      <c r="J445" s="67">
        <f>(J440/J442)</f>
        <v>28.243000000000002</v>
      </c>
      <c r="K445" s="67">
        <f>(K440/K442)</f>
        <v>30.276500000000002</v>
      </c>
      <c r="L445" s="67">
        <f>(L440/L442)</f>
        <v>32.032499999999999</v>
      </c>
    </row>
    <row r="446" spans="1:12" s="210" customFormat="1" ht="18.75" customHeight="1" x14ac:dyDescent="0.3">
      <c r="A446" s="66"/>
      <c r="B446" s="11"/>
      <c r="C446" s="462"/>
      <c r="D446" s="11"/>
      <c r="E446" s="118"/>
      <c r="F446" s="118"/>
      <c r="G446" s="55"/>
      <c r="H446" s="118"/>
      <c r="I446" s="546" t="s">
        <v>68</v>
      </c>
      <c r="J446" s="546"/>
      <c r="K446" s="546"/>
      <c r="L446" s="547"/>
    </row>
    <row r="447" spans="1:12" s="210" customFormat="1" ht="40.5" customHeight="1" x14ac:dyDescent="0.3">
      <c r="A447" s="66"/>
      <c r="B447" s="11"/>
      <c r="C447" s="118"/>
      <c r="D447" s="11"/>
      <c r="E447" s="118"/>
      <c r="F447" s="118"/>
      <c r="G447" s="55"/>
      <c r="H447" s="118"/>
      <c r="I447" s="5" t="s">
        <v>267</v>
      </c>
      <c r="J447" s="436">
        <v>100</v>
      </c>
      <c r="K447" s="436">
        <v>100</v>
      </c>
      <c r="L447" s="436">
        <v>100</v>
      </c>
    </row>
    <row r="448" spans="1:12" s="210" customFormat="1" ht="20.25" customHeight="1" x14ac:dyDescent="0.3">
      <c r="A448" s="66"/>
      <c r="B448" s="11"/>
      <c r="C448" s="119"/>
      <c r="D448" s="10"/>
      <c r="E448" s="119"/>
      <c r="F448" s="119"/>
      <c r="G448" s="437"/>
      <c r="H448" s="119"/>
      <c r="I448" s="22" t="s">
        <v>268</v>
      </c>
      <c r="J448" s="436">
        <v>100</v>
      </c>
      <c r="K448" s="436">
        <v>100</v>
      </c>
      <c r="L448" s="436">
        <v>100</v>
      </c>
    </row>
    <row r="449" spans="1:12" s="210" customFormat="1" ht="25.95" customHeight="1" x14ac:dyDescent="0.3">
      <c r="A449" s="66"/>
      <c r="B449" s="11"/>
      <c r="C449" s="508" t="s">
        <v>286</v>
      </c>
      <c r="D449" s="483" t="s">
        <v>167</v>
      </c>
      <c r="E449" s="613" t="s">
        <v>240</v>
      </c>
      <c r="F449" s="510" t="s">
        <v>74</v>
      </c>
      <c r="G449" s="1" t="s">
        <v>60</v>
      </c>
      <c r="H449" s="2">
        <f>H450+H451+H452</f>
        <v>14926.400000000001</v>
      </c>
      <c r="I449" s="546" t="s">
        <v>61</v>
      </c>
      <c r="J449" s="546"/>
      <c r="K449" s="546"/>
      <c r="L449" s="547"/>
    </row>
    <row r="450" spans="1:12" s="210" customFormat="1" ht="65.25" customHeight="1" x14ac:dyDescent="0.3">
      <c r="A450" s="66"/>
      <c r="B450" s="11"/>
      <c r="C450" s="509"/>
      <c r="D450" s="484"/>
      <c r="E450" s="614"/>
      <c r="F450" s="511"/>
      <c r="G450" s="3" t="s">
        <v>143</v>
      </c>
      <c r="H450" s="4">
        <v>4655.5</v>
      </c>
      <c r="I450" s="5" t="s">
        <v>241</v>
      </c>
      <c r="J450" s="28">
        <f>H450</f>
        <v>4655.5</v>
      </c>
      <c r="K450" s="28">
        <f>H451</f>
        <v>4990.7</v>
      </c>
      <c r="L450" s="28">
        <f>H452</f>
        <v>5280.2</v>
      </c>
    </row>
    <row r="451" spans="1:12" s="210" customFormat="1" ht="36.75" customHeight="1" x14ac:dyDescent="0.3">
      <c r="A451" s="66"/>
      <c r="B451" s="11"/>
      <c r="C451" s="509"/>
      <c r="D451" s="484"/>
      <c r="E451" s="614"/>
      <c r="F451" s="511"/>
      <c r="G451" s="3" t="s">
        <v>144</v>
      </c>
      <c r="H451" s="4">
        <v>4990.7</v>
      </c>
      <c r="I451" s="546" t="s">
        <v>63</v>
      </c>
      <c r="J451" s="546"/>
      <c r="K451" s="546"/>
      <c r="L451" s="547"/>
    </row>
    <row r="452" spans="1:12" s="210" customFormat="1" ht="44.25" customHeight="1" x14ac:dyDescent="0.3">
      <c r="A452" s="66"/>
      <c r="B452" s="11"/>
      <c r="C452" s="509"/>
      <c r="D452" s="484"/>
      <c r="E452" s="614"/>
      <c r="F452" s="511"/>
      <c r="G452" s="3" t="s">
        <v>145</v>
      </c>
      <c r="H452" s="4">
        <v>5280.2</v>
      </c>
      <c r="I452" s="5" t="s">
        <v>27</v>
      </c>
      <c r="J452" s="29">
        <v>37</v>
      </c>
      <c r="K452" s="29">
        <v>35</v>
      </c>
      <c r="L452" s="29">
        <v>33</v>
      </c>
    </row>
    <row r="453" spans="1:12" s="210" customFormat="1" ht="28.5" customHeight="1" x14ac:dyDescent="0.3">
      <c r="A453" s="66"/>
      <c r="B453" s="11"/>
      <c r="C453" s="509"/>
      <c r="D453" s="484"/>
      <c r="E453" s="614"/>
      <c r="F453" s="511"/>
      <c r="G453" s="271"/>
      <c r="H453" s="26"/>
      <c r="I453" s="22" t="s">
        <v>25</v>
      </c>
      <c r="J453" s="29">
        <v>20</v>
      </c>
      <c r="K453" s="29">
        <v>19</v>
      </c>
      <c r="L453" s="29">
        <v>18</v>
      </c>
    </row>
    <row r="454" spans="1:12" s="210" customFormat="1" ht="33" customHeight="1" x14ac:dyDescent="0.3">
      <c r="A454" s="66"/>
      <c r="B454" s="11"/>
      <c r="C454" s="509"/>
      <c r="D454" s="484"/>
      <c r="E454" s="614"/>
      <c r="F454" s="511"/>
      <c r="G454" s="271"/>
      <c r="H454" s="26"/>
      <c r="I454" s="546" t="s">
        <v>66</v>
      </c>
      <c r="J454" s="546"/>
      <c r="K454" s="546"/>
      <c r="L454" s="547"/>
    </row>
    <row r="455" spans="1:12" s="210" customFormat="1" ht="58.5" customHeight="1" x14ac:dyDescent="0.3">
      <c r="A455" s="66"/>
      <c r="B455" s="11"/>
      <c r="C455" s="509"/>
      <c r="D455" s="66"/>
      <c r="E455" s="98"/>
      <c r="F455" s="211"/>
      <c r="G455" s="211"/>
      <c r="H455" s="118"/>
      <c r="I455" s="5" t="s">
        <v>28</v>
      </c>
      <c r="J455" s="67">
        <f>(J450/J452)</f>
        <v>125.82432432432432</v>
      </c>
      <c r="K455" s="67">
        <f>(K450/K452)</f>
        <v>142.59142857142857</v>
      </c>
      <c r="L455" s="67">
        <f>(L450/L452)</f>
        <v>160.0060606060606</v>
      </c>
    </row>
    <row r="456" spans="1:12" s="210" customFormat="1" ht="45" customHeight="1" x14ac:dyDescent="0.3">
      <c r="A456" s="66"/>
      <c r="B456" s="11"/>
      <c r="C456" s="509"/>
      <c r="D456" s="66"/>
      <c r="E456" s="98"/>
      <c r="F456" s="211"/>
      <c r="G456" s="211"/>
      <c r="H456" s="118"/>
      <c r="I456" s="546" t="s">
        <v>68</v>
      </c>
      <c r="J456" s="546"/>
      <c r="K456" s="546"/>
      <c r="L456" s="547"/>
    </row>
    <row r="457" spans="1:12" s="210" customFormat="1" ht="92.25" customHeight="1" x14ac:dyDescent="0.3">
      <c r="A457" s="66"/>
      <c r="B457" s="11"/>
      <c r="C457" s="521"/>
      <c r="D457" s="65"/>
      <c r="E457" s="99"/>
      <c r="F457" s="212"/>
      <c r="G457" s="212"/>
      <c r="H457" s="119"/>
      <c r="I457" s="5" t="s">
        <v>242</v>
      </c>
      <c r="J457" s="436">
        <v>100</v>
      </c>
      <c r="K457" s="436">
        <v>90</v>
      </c>
      <c r="L457" s="436">
        <v>80</v>
      </c>
    </row>
    <row r="458" spans="1:12" s="210" customFormat="1" ht="25.95" customHeight="1" x14ac:dyDescent="0.3">
      <c r="A458" s="66"/>
      <c r="B458" s="11"/>
      <c r="C458" s="508" t="s">
        <v>288</v>
      </c>
      <c r="D458" s="483" t="s">
        <v>167</v>
      </c>
      <c r="E458" s="508" t="s">
        <v>270</v>
      </c>
      <c r="F458" s="510" t="s">
        <v>74</v>
      </c>
      <c r="G458" s="1" t="s">
        <v>60</v>
      </c>
      <c r="H458" s="2">
        <f>H459+H460+H461</f>
        <v>16159.2</v>
      </c>
      <c r="I458" s="546" t="s">
        <v>61</v>
      </c>
      <c r="J458" s="546"/>
      <c r="K458" s="546"/>
      <c r="L458" s="547"/>
    </row>
    <row r="459" spans="1:12" s="210" customFormat="1" ht="65.25" customHeight="1" x14ac:dyDescent="0.3">
      <c r="A459" s="66"/>
      <c r="B459" s="11"/>
      <c r="C459" s="509"/>
      <c r="D459" s="484"/>
      <c r="E459" s="509"/>
      <c r="F459" s="511"/>
      <c r="G459" s="3" t="s">
        <v>143</v>
      </c>
      <c r="H459" s="4">
        <v>5040</v>
      </c>
      <c r="I459" s="5" t="s">
        <v>271</v>
      </c>
      <c r="J459" s="28">
        <f>H459</f>
        <v>5040</v>
      </c>
      <c r="K459" s="28">
        <f>H460</f>
        <v>5402.9</v>
      </c>
      <c r="L459" s="28">
        <f>H461</f>
        <v>5716.3</v>
      </c>
    </row>
    <row r="460" spans="1:12" s="210" customFormat="1" ht="36.75" customHeight="1" x14ac:dyDescent="0.3">
      <c r="A460" s="66"/>
      <c r="B460" s="11"/>
      <c r="C460" s="509"/>
      <c r="D460" s="484"/>
      <c r="E460" s="509"/>
      <c r="F460" s="511"/>
      <c r="G460" s="3" t="s">
        <v>144</v>
      </c>
      <c r="H460" s="4">
        <v>5402.9</v>
      </c>
      <c r="I460" s="546" t="s">
        <v>63</v>
      </c>
      <c r="J460" s="546"/>
      <c r="K460" s="546"/>
      <c r="L460" s="547"/>
    </row>
    <row r="461" spans="1:12" s="210" customFormat="1" ht="44.25" customHeight="1" x14ac:dyDescent="0.3">
      <c r="A461" s="66"/>
      <c r="B461" s="11"/>
      <c r="C461" s="509"/>
      <c r="D461" s="484"/>
      <c r="E461" s="509"/>
      <c r="F461" s="511"/>
      <c r="G461" s="3" t="s">
        <v>145</v>
      </c>
      <c r="H461" s="4">
        <v>5716.3</v>
      </c>
      <c r="I461" s="5" t="s">
        <v>27</v>
      </c>
      <c r="J461" s="29">
        <v>200</v>
      </c>
      <c r="K461" s="29">
        <v>200</v>
      </c>
      <c r="L461" s="29">
        <v>200</v>
      </c>
    </row>
    <row r="462" spans="1:12" s="210" customFormat="1" ht="28.5" customHeight="1" x14ac:dyDescent="0.3">
      <c r="A462" s="66"/>
      <c r="B462" s="11"/>
      <c r="C462" s="509"/>
      <c r="D462" s="484"/>
      <c r="E462" s="509"/>
      <c r="F462" s="511"/>
      <c r="G462" s="271"/>
      <c r="H462" s="26"/>
      <c r="I462" s="22" t="s">
        <v>25</v>
      </c>
      <c r="J462" s="29">
        <v>120</v>
      </c>
      <c r="K462" s="29">
        <v>120</v>
      </c>
      <c r="L462" s="29">
        <v>120</v>
      </c>
    </row>
    <row r="463" spans="1:12" s="210" customFormat="1" ht="18.600000000000001" customHeight="1" x14ac:dyDescent="0.3">
      <c r="A463" s="66"/>
      <c r="B463" s="11"/>
      <c r="C463" s="509"/>
      <c r="D463" s="484"/>
      <c r="E463" s="509"/>
      <c r="F463" s="511"/>
      <c r="G463" s="271"/>
      <c r="H463" s="26"/>
      <c r="I463" s="546" t="s">
        <v>66</v>
      </c>
      <c r="J463" s="546"/>
      <c r="K463" s="546"/>
      <c r="L463" s="547"/>
    </row>
    <row r="464" spans="1:12" s="210" customFormat="1" ht="24" customHeight="1" x14ac:dyDescent="0.3">
      <c r="A464" s="66"/>
      <c r="B464" s="11"/>
      <c r="C464" s="509"/>
      <c r="D464" s="66"/>
      <c r="E464" s="98"/>
      <c r="F464" s="211"/>
      <c r="G464" s="211"/>
      <c r="H464" s="118"/>
      <c r="I464" s="5" t="s">
        <v>28</v>
      </c>
      <c r="J464" s="67">
        <f>(J459/J461)</f>
        <v>25.2</v>
      </c>
      <c r="K464" s="67">
        <f>(K459/K461)</f>
        <v>27.014499999999998</v>
      </c>
      <c r="L464" s="67">
        <f>(L459/L461)</f>
        <v>28.581500000000002</v>
      </c>
    </row>
    <row r="465" spans="1:12" s="210" customFormat="1" ht="18.600000000000001" customHeight="1" x14ac:dyDescent="0.3">
      <c r="A465" s="66"/>
      <c r="B465" s="11"/>
      <c r="C465" s="509"/>
      <c r="D465" s="66"/>
      <c r="E465" s="98"/>
      <c r="F465" s="211"/>
      <c r="G465" s="211"/>
      <c r="H465" s="118"/>
      <c r="I465" s="546" t="s">
        <v>68</v>
      </c>
      <c r="J465" s="546"/>
      <c r="K465" s="546"/>
      <c r="L465" s="547"/>
    </row>
    <row r="466" spans="1:12" s="210" customFormat="1" ht="64.95" customHeight="1" x14ac:dyDescent="0.3">
      <c r="A466" s="66"/>
      <c r="B466" s="11"/>
      <c r="C466" s="521"/>
      <c r="D466" s="65"/>
      <c r="E466" s="99"/>
      <c r="F466" s="212"/>
      <c r="G466" s="212"/>
      <c r="H466" s="119"/>
      <c r="I466" s="5" t="s">
        <v>272</v>
      </c>
      <c r="J466" s="436">
        <v>100</v>
      </c>
      <c r="K466" s="436">
        <v>100</v>
      </c>
      <c r="L466" s="436">
        <v>100</v>
      </c>
    </row>
    <row r="467" spans="1:12" s="210" customFormat="1" ht="14.25" customHeight="1" x14ac:dyDescent="0.3">
      <c r="A467" s="358"/>
      <c r="B467" s="336"/>
      <c r="C467" s="421"/>
      <c r="D467" s="272"/>
      <c r="E467" s="517" t="s">
        <v>81</v>
      </c>
      <c r="F467" s="517"/>
      <c r="G467" s="261" t="s">
        <v>60</v>
      </c>
      <c r="H467" s="105">
        <f>H468+H469+H470</f>
        <v>1100145.2</v>
      </c>
      <c r="I467" s="615"/>
      <c r="J467" s="615"/>
      <c r="K467" s="615"/>
      <c r="L467" s="616"/>
    </row>
    <row r="468" spans="1:12" s="210" customFormat="1" ht="14.25" customHeight="1" x14ac:dyDescent="0.3">
      <c r="A468" s="271"/>
      <c r="B468" s="422"/>
      <c r="C468" s="278"/>
      <c r="D468" s="273"/>
      <c r="E468" s="270"/>
      <c r="F468" s="273"/>
      <c r="G468" s="3" t="s">
        <v>143</v>
      </c>
      <c r="H468" s="111">
        <f>H472</f>
        <v>343133.1</v>
      </c>
      <c r="I468" s="426"/>
      <c r="J468" s="337"/>
      <c r="K468" s="337"/>
      <c r="L468" s="101"/>
    </row>
    <row r="469" spans="1:12" s="210" customFormat="1" ht="14.25" customHeight="1" x14ac:dyDescent="0.3">
      <c r="A469" s="271"/>
      <c r="B469" s="422"/>
      <c r="C469" s="278"/>
      <c r="D469" s="273"/>
      <c r="E469" s="270"/>
      <c r="F469" s="273"/>
      <c r="G469" s="3" t="s">
        <v>144</v>
      </c>
      <c r="H469" s="111">
        <f t="shared" ref="H469:H470" si="13">H473</f>
        <v>367838.7</v>
      </c>
      <c r="I469" s="426"/>
      <c r="J469" s="337"/>
      <c r="K469" s="337"/>
      <c r="L469" s="101"/>
    </row>
    <row r="470" spans="1:12" s="210" customFormat="1" ht="14.25" customHeight="1" x14ac:dyDescent="0.3">
      <c r="A470" s="271"/>
      <c r="B470" s="422"/>
      <c r="C470" s="278"/>
      <c r="D470" s="273"/>
      <c r="E470" s="270"/>
      <c r="F470" s="88"/>
      <c r="G470" s="3" t="s">
        <v>145</v>
      </c>
      <c r="H470" s="111">
        <f t="shared" si="13"/>
        <v>389173.39999999997</v>
      </c>
      <c r="I470" s="426"/>
      <c r="J470" s="337"/>
      <c r="K470" s="337"/>
      <c r="L470" s="101"/>
    </row>
    <row r="471" spans="1:12" s="210" customFormat="1" ht="14.25" customHeight="1" x14ac:dyDescent="0.3">
      <c r="A471" s="271"/>
      <c r="B471" s="422"/>
      <c r="C471" s="278"/>
      <c r="D471" s="273"/>
      <c r="E471" s="596" t="s">
        <v>82</v>
      </c>
      <c r="F471" s="596"/>
      <c r="G471" s="274" t="s">
        <v>60</v>
      </c>
      <c r="H471" s="111">
        <f>H472+H473+H474</f>
        <v>1100145.2</v>
      </c>
      <c r="I471" s="426"/>
      <c r="J471" s="337"/>
      <c r="K471" s="337"/>
      <c r="L471" s="101"/>
    </row>
    <row r="472" spans="1:12" s="210" customFormat="1" ht="14.25" customHeight="1" x14ac:dyDescent="0.3">
      <c r="A472" s="271"/>
      <c r="B472" s="422"/>
      <c r="C472" s="278"/>
      <c r="D472" s="273"/>
      <c r="E472" s="288"/>
      <c r="F472" s="319"/>
      <c r="G472" s="3" t="s">
        <v>143</v>
      </c>
      <c r="H472" s="111">
        <f>H422+H431+H450+H440+H459</f>
        <v>343133.1</v>
      </c>
      <c r="I472" s="426"/>
      <c r="J472" s="337"/>
      <c r="K472" s="337"/>
      <c r="L472" s="101"/>
    </row>
    <row r="473" spans="1:12" s="210" customFormat="1" ht="14.25" customHeight="1" x14ac:dyDescent="0.3">
      <c r="A473" s="271"/>
      <c r="B473" s="422"/>
      <c r="C473" s="278"/>
      <c r="D473" s="273"/>
      <c r="E473" s="288"/>
      <c r="F473" s="319"/>
      <c r="G473" s="3" t="s">
        <v>144</v>
      </c>
      <c r="H473" s="111">
        <f t="shared" ref="H473:H474" si="14">H423+H432+H451+H441+H460</f>
        <v>367838.7</v>
      </c>
      <c r="I473" s="426"/>
      <c r="J473" s="337"/>
      <c r="K473" s="337"/>
      <c r="L473" s="101"/>
    </row>
    <row r="474" spans="1:12" s="210" customFormat="1" ht="14.25" customHeight="1" x14ac:dyDescent="0.3">
      <c r="A474" s="323"/>
      <c r="B474" s="420"/>
      <c r="C474" s="362"/>
      <c r="D474" s="180"/>
      <c r="E474" s="179"/>
      <c r="F474" s="235"/>
      <c r="G474" s="301" t="s">
        <v>145</v>
      </c>
      <c r="H474" s="111">
        <f t="shared" si="14"/>
        <v>389173.39999999997</v>
      </c>
      <c r="I474" s="214"/>
      <c r="J474" s="91"/>
      <c r="K474" s="91"/>
      <c r="L474" s="92"/>
    </row>
    <row r="475" spans="1:12" s="210" customFormat="1" ht="48" customHeight="1" x14ac:dyDescent="0.3">
      <c r="A475" s="609" t="s">
        <v>29</v>
      </c>
      <c r="B475" s="610"/>
      <c r="C475" s="610"/>
      <c r="D475" s="610"/>
      <c r="E475" s="610"/>
      <c r="F475" s="611"/>
      <c r="G475" s="610"/>
      <c r="H475" s="610"/>
      <c r="I475" s="611"/>
      <c r="J475" s="611"/>
      <c r="K475" s="611"/>
      <c r="L475" s="612"/>
    </row>
    <row r="476" spans="1:12" s="210" customFormat="1" ht="28.5" customHeight="1" x14ac:dyDescent="0.3">
      <c r="A476" s="483"/>
      <c r="B476" s="577" t="s">
        <v>30</v>
      </c>
      <c r="C476" s="481" t="s">
        <v>31</v>
      </c>
      <c r="D476" s="513" t="s">
        <v>167</v>
      </c>
      <c r="E476" s="481" t="s">
        <v>243</v>
      </c>
      <c r="F476" s="272" t="s">
        <v>74</v>
      </c>
      <c r="G476" s="1" t="s">
        <v>60</v>
      </c>
      <c r="H476" s="2">
        <f>H477+H478+H479</f>
        <v>324.10000000000002</v>
      </c>
      <c r="I476" s="546" t="s">
        <v>61</v>
      </c>
      <c r="J476" s="546"/>
      <c r="K476" s="546"/>
      <c r="L476" s="547"/>
    </row>
    <row r="477" spans="1:12" s="210" customFormat="1" ht="16.5" customHeight="1" x14ac:dyDescent="0.3">
      <c r="A477" s="484"/>
      <c r="B477" s="491"/>
      <c r="C477" s="482"/>
      <c r="D477" s="514"/>
      <c r="E477" s="482"/>
      <c r="F477" s="273"/>
      <c r="G477" s="3" t="s">
        <v>143</v>
      </c>
      <c r="H477" s="4">
        <v>100</v>
      </c>
      <c r="I477" s="5" t="s">
        <v>71</v>
      </c>
      <c r="J477" s="17">
        <f>H477</f>
        <v>100</v>
      </c>
      <c r="K477" s="16">
        <v>107.2</v>
      </c>
      <c r="L477" s="16">
        <v>113.4</v>
      </c>
    </row>
    <row r="478" spans="1:12" s="210" customFormat="1" ht="34.5" customHeight="1" x14ac:dyDescent="0.3">
      <c r="A478" s="484"/>
      <c r="B478" s="491"/>
      <c r="C478" s="482"/>
      <c r="D478" s="514"/>
      <c r="E478" s="482"/>
      <c r="F478" s="273"/>
      <c r="G478" s="3" t="s">
        <v>144</v>
      </c>
      <c r="H478" s="4">
        <v>108.9</v>
      </c>
      <c r="I478" s="546" t="s">
        <v>63</v>
      </c>
      <c r="J478" s="546"/>
      <c r="K478" s="546"/>
      <c r="L478" s="547"/>
    </row>
    <row r="479" spans="1:12" s="210" customFormat="1" ht="40.5" customHeight="1" x14ac:dyDescent="0.3">
      <c r="A479" s="102"/>
      <c r="B479" s="491"/>
      <c r="C479" s="482"/>
      <c r="D479" s="514"/>
      <c r="E479" s="482"/>
      <c r="F479" s="88"/>
      <c r="G479" s="3" t="s">
        <v>145</v>
      </c>
      <c r="H479" s="4">
        <v>115.2</v>
      </c>
      <c r="I479" s="5" t="s">
        <v>246</v>
      </c>
      <c r="J479" s="157">
        <v>1</v>
      </c>
      <c r="K479" s="157">
        <v>1</v>
      </c>
      <c r="L479" s="157">
        <v>1</v>
      </c>
    </row>
    <row r="480" spans="1:12" s="210" customFormat="1" ht="15" customHeight="1" x14ac:dyDescent="0.3">
      <c r="A480" s="102"/>
      <c r="B480" s="491"/>
      <c r="C480" s="482"/>
      <c r="D480" s="514"/>
      <c r="E480" s="482"/>
      <c r="F480" s="88"/>
      <c r="G480" s="3"/>
      <c r="H480" s="4"/>
      <c r="I480" s="546" t="s">
        <v>66</v>
      </c>
      <c r="J480" s="546"/>
      <c r="K480" s="546"/>
      <c r="L480" s="547"/>
    </row>
    <row r="481" spans="1:12" s="210" customFormat="1" ht="60.75" customHeight="1" x14ac:dyDescent="0.3">
      <c r="A481" s="102"/>
      <c r="B481" s="82"/>
      <c r="C481" s="482"/>
      <c r="D481" s="273"/>
      <c r="E481" s="482"/>
      <c r="F481" s="88"/>
      <c r="G481" s="3"/>
      <c r="H481" s="4"/>
      <c r="I481" s="8" t="s">
        <v>247</v>
      </c>
      <c r="J481" s="80">
        <f>J477/J479</f>
        <v>100</v>
      </c>
      <c r="K481" s="80">
        <f>K477/K479</f>
        <v>107.2</v>
      </c>
      <c r="L481" s="80">
        <f>L477/L479</f>
        <v>113.4</v>
      </c>
    </row>
    <row r="482" spans="1:12" s="210" customFormat="1" ht="43.5" customHeight="1" x14ac:dyDescent="0.3">
      <c r="A482" s="102"/>
      <c r="B482" s="82"/>
      <c r="C482" s="482"/>
      <c r="D482" s="273"/>
      <c r="E482" s="482"/>
      <c r="F482" s="88"/>
      <c r="G482" s="3"/>
      <c r="H482" s="4"/>
      <c r="I482" s="546" t="s">
        <v>68</v>
      </c>
      <c r="J482" s="546"/>
      <c r="K482" s="546"/>
      <c r="L482" s="547"/>
    </row>
    <row r="483" spans="1:12" s="210" customFormat="1" ht="46.5" customHeight="1" x14ac:dyDescent="0.3">
      <c r="A483" s="102"/>
      <c r="B483" s="82"/>
      <c r="C483" s="482"/>
      <c r="D483" s="273"/>
      <c r="E483" s="594"/>
      <c r="F483" s="88"/>
      <c r="G483" s="3"/>
      <c r="H483" s="4"/>
      <c r="I483" s="38" t="s">
        <v>248</v>
      </c>
      <c r="J483" s="269">
        <v>100</v>
      </c>
      <c r="K483" s="15">
        <v>100</v>
      </c>
      <c r="L483" s="15">
        <v>100</v>
      </c>
    </row>
    <row r="484" spans="1:12" s="210" customFormat="1" ht="14.25" customHeight="1" x14ac:dyDescent="0.3">
      <c r="A484" s="215"/>
      <c r="B484" s="216"/>
      <c r="C484" s="517" t="s">
        <v>32</v>
      </c>
      <c r="D484" s="517"/>
      <c r="E484" s="517"/>
      <c r="F484" s="517"/>
      <c r="G484" s="261" t="s">
        <v>60</v>
      </c>
      <c r="H484" s="185">
        <f>H485+H486+H487</f>
        <v>324.10000000000002</v>
      </c>
      <c r="I484" s="605"/>
      <c r="J484" s="606"/>
      <c r="K484" s="606"/>
      <c r="L484" s="607"/>
    </row>
    <row r="485" spans="1:12" s="210" customFormat="1" ht="14.25" customHeight="1" x14ac:dyDescent="0.3">
      <c r="A485" s="217"/>
      <c r="B485" s="318"/>
      <c r="C485" s="218"/>
      <c r="D485" s="219"/>
      <c r="E485" s="267"/>
      <c r="F485" s="273"/>
      <c r="G485" s="3" t="s">
        <v>143</v>
      </c>
      <c r="H485" s="188">
        <f>H477</f>
        <v>100</v>
      </c>
      <c r="I485" s="333"/>
      <c r="J485" s="289"/>
      <c r="K485" s="289"/>
      <c r="L485" s="290"/>
    </row>
    <row r="486" spans="1:12" s="210" customFormat="1" ht="14.25" customHeight="1" x14ac:dyDescent="0.3">
      <c r="A486" s="217"/>
      <c r="B486" s="318"/>
      <c r="C486" s="218"/>
      <c r="D486" s="219"/>
      <c r="E486" s="267"/>
      <c r="F486" s="273"/>
      <c r="G486" s="3" t="s">
        <v>144</v>
      </c>
      <c r="H486" s="188">
        <f>H478</f>
        <v>108.9</v>
      </c>
      <c r="I486" s="333"/>
      <c r="J486" s="289"/>
      <c r="K486" s="289"/>
      <c r="L486" s="290"/>
    </row>
    <row r="487" spans="1:12" s="210" customFormat="1" ht="14.25" customHeight="1" x14ac:dyDescent="0.3">
      <c r="A487" s="217"/>
      <c r="B487" s="318"/>
      <c r="C487" s="218"/>
      <c r="D487" s="219"/>
      <c r="E487" s="270"/>
      <c r="F487" s="273"/>
      <c r="G487" s="3" t="s">
        <v>145</v>
      </c>
      <c r="H487" s="188">
        <f>H479</f>
        <v>115.2</v>
      </c>
      <c r="I487" s="333"/>
      <c r="J487" s="289"/>
      <c r="K487" s="289"/>
      <c r="L487" s="290"/>
    </row>
    <row r="488" spans="1:12" s="210" customFormat="1" ht="14.25" customHeight="1" x14ac:dyDescent="0.3">
      <c r="A488" s="217"/>
      <c r="B488" s="318"/>
      <c r="C488" s="488" t="s">
        <v>82</v>
      </c>
      <c r="D488" s="488"/>
      <c r="E488" s="488"/>
      <c r="F488" s="488"/>
      <c r="G488" s="274" t="s">
        <v>60</v>
      </c>
      <c r="H488" s="188">
        <f>H489+H490+H491</f>
        <v>324.10000000000002</v>
      </c>
      <c r="I488" s="598"/>
      <c r="J488" s="599"/>
      <c r="K488" s="599"/>
      <c r="L488" s="600"/>
    </row>
    <row r="489" spans="1:12" s="210" customFormat="1" ht="14.25" customHeight="1" x14ac:dyDescent="0.3">
      <c r="A489" s="217"/>
      <c r="B489" s="318"/>
      <c r="C489" s="218"/>
      <c r="D489" s="219"/>
      <c r="E489" s="267"/>
      <c r="F489" s="273"/>
      <c r="G489" s="3" t="s">
        <v>143</v>
      </c>
      <c r="H489" s="188">
        <f>H477</f>
        <v>100</v>
      </c>
      <c r="I489" s="333"/>
      <c r="J489" s="289"/>
      <c r="K489" s="289"/>
      <c r="L489" s="290"/>
    </row>
    <row r="490" spans="1:12" s="210" customFormat="1" ht="14.25" customHeight="1" x14ac:dyDescent="0.3">
      <c r="A490" s="217"/>
      <c r="B490" s="318"/>
      <c r="C490" s="218"/>
      <c r="D490" s="219"/>
      <c r="E490" s="267"/>
      <c r="F490" s="273"/>
      <c r="G490" s="3" t="s">
        <v>144</v>
      </c>
      <c r="H490" s="188">
        <f>H478</f>
        <v>108.9</v>
      </c>
      <c r="I490" s="333"/>
      <c r="J490" s="289"/>
      <c r="K490" s="289"/>
      <c r="L490" s="290"/>
    </row>
    <row r="491" spans="1:12" s="210" customFormat="1" ht="14.25" customHeight="1" x14ac:dyDescent="0.3">
      <c r="A491" s="222"/>
      <c r="B491" s="223"/>
      <c r="C491" s="224"/>
      <c r="D491" s="225"/>
      <c r="E491" s="213"/>
      <c r="F491" s="180"/>
      <c r="G491" s="301" t="s">
        <v>145</v>
      </c>
      <c r="H491" s="193">
        <f>H479</f>
        <v>115.2</v>
      </c>
      <c r="I491" s="258"/>
      <c r="J491" s="220"/>
      <c r="K491" s="220"/>
      <c r="L491" s="221"/>
    </row>
    <row r="492" spans="1:12" s="210" customFormat="1" ht="27.75" customHeight="1" x14ac:dyDescent="0.3">
      <c r="A492" s="601" t="s">
        <v>33</v>
      </c>
      <c r="B492" s="602"/>
      <c r="C492" s="602"/>
      <c r="D492" s="602"/>
      <c r="E492" s="602"/>
      <c r="F492" s="602"/>
      <c r="G492" s="602"/>
      <c r="H492" s="602"/>
      <c r="I492" s="603"/>
      <c r="J492" s="603"/>
      <c r="K492" s="603"/>
      <c r="L492" s="604"/>
    </row>
    <row r="493" spans="1:12" s="210" customFormat="1" ht="18.75" customHeight="1" x14ac:dyDescent="0.3">
      <c r="A493" s="510"/>
      <c r="B493" s="481" t="s">
        <v>30</v>
      </c>
      <c r="C493" s="481" t="s">
        <v>140</v>
      </c>
      <c r="D493" s="513" t="s">
        <v>166</v>
      </c>
      <c r="E493" s="481" t="s">
        <v>190</v>
      </c>
      <c r="F493" s="272"/>
      <c r="G493" s="1" t="s">
        <v>60</v>
      </c>
      <c r="H493" s="89">
        <f>H494+H495+H496</f>
        <v>152943.29999999999</v>
      </c>
      <c r="I493" s="546" t="s">
        <v>61</v>
      </c>
      <c r="J493" s="546"/>
      <c r="K493" s="546"/>
      <c r="L493" s="547"/>
    </row>
    <row r="494" spans="1:12" s="210" customFormat="1" ht="32.25" customHeight="1" x14ac:dyDescent="0.3">
      <c r="A494" s="511"/>
      <c r="B494" s="482"/>
      <c r="C494" s="482"/>
      <c r="D494" s="514"/>
      <c r="E494" s="482"/>
      <c r="F494" s="273"/>
      <c r="G494" s="3" t="s">
        <v>143</v>
      </c>
      <c r="H494" s="90">
        <f>H498+H502</f>
        <v>47702.7</v>
      </c>
      <c r="I494" s="27" t="s">
        <v>34</v>
      </c>
      <c r="J494" s="28">
        <f>H494-J496</f>
        <v>43702.7</v>
      </c>
      <c r="K494" s="28">
        <f>H495-K496</f>
        <v>46857.299999999996</v>
      </c>
      <c r="L494" s="28">
        <f>H496-L496</f>
        <v>49523.7</v>
      </c>
    </row>
    <row r="495" spans="1:12" s="210" customFormat="1" ht="41.25" customHeight="1" x14ac:dyDescent="0.3">
      <c r="A495" s="511"/>
      <c r="B495" s="482"/>
      <c r="C495" s="482"/>
      <c r="D495" s="514"/>
      <c r="E495" s="482"/>
      <c r="F495" s="273"/>
      <c r="G495" s="3" t="s">
        <v>144</v>
      </c>
      <c r="H495" s="90">
        <f>H499+H503</f>
        <v>51137.299999999996</v>
      </c>
      <c r="I495" s="27" t="s">
        <v>35</v>
      </c>
      <c r="J495" s="28">
        <f>H498-J497</f>
        <v>40314</v>
      </c>
      <c r="K495" s="28">
        <f>H499-K497</f>
        <v>43222.6</v>
      </c>
      <c r="L495" s="28">
        <f>H500-L497</f>
        <v>45691</v>
      </c>
    </row>
    <row r="496" spans="1:12" s="210" customFormat="1" ht="58.5" customHeight="1" x14ac:dyDescent="0.3">
      <c r="A496" s="511"/>
      <c r="B496" s="482"/>
      <c r="C496" s="482"/>
      <c r="D496" s="514"/>
      <c r="E496" s="482"/>
      <c r="F496" s="88"/>
      <c r="G496" s="3" t="s">
        <v>145</v>
      </c>
      <c r="H496" s="90">
        <f>H500+H504</f>
        <v>54103.299999999996</v>
      </c>
      <c r="I496" s="5" t="s">
        <v>36</v>
      </c>
      <c r="J496" s="28">
        <v>4000</v>
      </c>
      <c r="K496" s="28">
        <v>4280</v>
      </c>
      <c r="L496" s="28">
        <v>4579.6000000000004</v>
      </c>
    </row>
    <row r="497" spans="1:21" s="210" customFormat="1" ht="60.75" customHeight="1" x14ac:dyDescent="0.3">
      <c r="A497" s="211"/>
      <c r="B497" s="482"/>
      <c r="C497" s="482"/>
      <c r="D497" s="514"/>
      <c r="E497" s="482"/>
      <c r="F497" s="273" t="s">
        <v>74</v>
      </c>
      <c r="G497" s="45" t="s">
        <v>60</v>
      </c>
      <c r="H497" s="90">
        <f>H498+H499+H500</f>
        <v>138872.29999999999</v>
      </c>
      <c r="I497" s="5" t="s">
        <v>37</v>
      </c>
      <c r="J497" s="28">
        <v>3000</v>
      </c>
      <c r="K497" s="28">
        <v>3210</v>
      </c>
      <c r="L497" s="28">
        <v>3434.7</v>
      </c>
    </row>
    <row r="498" spans="1:21" s="210" customFormat="1" ht="15" customHeight="1" x14ac:dyDescent="0.3">
      <c r="A498" s="211"/>
      <c r="B498" s="482"/>
      <c r="C498" s="597"/>
      <c r="D498" s="273"/>
      <c r="E498" s="277"/>
      <c r="F498" s="88"/>
      <c r="G498" s="3" t="s">
        <v>143</v>
      </c>
      <c r="H498" s="90">
        <v>43314</v>
      </c>
      <c r="I498" s="281" t="s">
        <v>63</v>
      </c>
      <c r="J498" s="281"/>
      <c r="K498" s="281"/>
      <c r="L498" s="282"/>
    </row>
    <row r="499" spans="1:21" s="210" customFormat="1" ht="30.75" customHeight="1" x14ac:dyDescent="0.3">
      <c r="A499" s="211"/>
      <c r="B499" s="482"/>
      <c r="C499" s="597"/>
      <c r="D499" s="273"/>
      <c r="E499" s="277"/>
      <c r="F499" s="88"/>
      <c r="G499" s="3" t="s">
        <v>144</v>
      </c>
      <c r="H499" s="90">
        <v>46432.6</v>
      </c>
      <c r="I499" s="5" t="s">
        <v>24</v>
      </c>
      <c r="J499" s="29">
        <v>2300</v>
      </c>
      <c r="K499" s="29">
        <v>2300</v>
      </c>
      <c r="L499" s="29">
        <v>2300</v>
      </c>
    </row>
    <row r="500" spans="1:21" s="210" customFormat="1" ht="16.5" customHeight="1" x14ac:dyDescent="0.3">
      <c r="A500" s="211"/>
      <c r="B500" s="482"/>
      <c r="C500" s="597"/>
      <c r="D500" s="88"/>
      <c r="E500" s="66"/>
      <c r="F500" s="88"/>
      <c r="G500" s="3" t="s">
        <v>145</v>
      </c>
      <c r="H500" s="90">
        <v>49125.7</v>
      </c>
      <c r="I500" s="5" t="s">
        <v>25</v>
      </c>
      <c r="J500" s="29">
        <v>1380</v>
      </c>
      <c r="K500" s="29">
        <v>1380</v>
      </c>
      <c r="L500" s="29">
        <v>1380</v>
      </c>
      <c r="N500" s="210" t="s">
        <v>60</v>
      </c>
      <c r="O500" s="210" t="s">
        <v>151</v>
      </c>
      <c r="P500" s="210" t="s">
        <v>152</v>
      </c>
    </row>
    <row r="501" spans="1:21" s="210" customFormat="1" ht="19.5" customHeight="1" x14ac:dyDescent="0.3">
      <c r="A501" s="211"/>
      <c r="B501" s="482"/>
      <c r="C501" s="597"/>
      <c r="D501" s="88"/>
      <c r="E501" s="66"/>
      <c r="F501" s="273" t="s">
        <v>26</v>
      </c>
      <c r="G501" s="45" t="s">
        <v>60</v>
      </c>
      <c r="H501" s="90">
        <f>H502+H503+H504</f>
        <v>14071</v>
      </c>
      <c r="I501" s="281" t="s">
        <v>66</v>
      </c>
      <c r="J501" s="281"/>
      <c r="K501" s="281"/>
      <c r="L501" s="282"/>
      <c r="M501" s="321">
        <v>2024</v>
      </c>
      <c r="N501" s="322">
        <f>O501+P501</f>
        <v>4030</v>
      </c>
      <c r="O501" s="322">
        <v>3800</v>
      </c>
      <c r="P501" s="322">
        <v>230</v>
      </c>
      <c r="Q501" s="322"/>
      <c r="R501" s="322"/>
      <c r="S501" s="321"/>
      <c r="T501" s="159"/>
      <c r="U501" s="159"/>
    </row>
    <row r="502" spans="1:21" s="210" customFormat="1" ht="28.5" customHeight="1" x14ac:dyDescent="0.3">
      <c r="A502" s="211"/>
      <c r="B502" s="98"/>
      <c r="C502" s="597"/>
      <c r="D502" s="88"/>
      <c r="E502" s="66"/>
      <c r="F502" s="88"/>
      <c r="G502" s="3" t="s">
        <v>143</v>
      </c>
      <c r="H502" s="90">
        <v>4388.7</v>
      </c>
      <c r="I502" s="44" t="s">
        <v>38</v>
      </c>
      <c r="J502" s="68">
        <f>J494/J499</f>
        <v>19.001173913043477</v>
      </c>
      <c r="K502" s="68">
        <f>K494/K499</f>
        <v>20.37273913043478</v>
      </c>
      <c r="L502" s="68">
        <f>L494/L499</f>
        <v>21.532043478260867</v>
      </c>
      <c r="M502" s="321">
        <v>2025</v>
      </c>
      <c r="N502" s="322">
        <v>4312.1000000000004</v>
      </c>
      <c r="O502" s="322"/>
      <c r="P502" s="322"/>
      <c r="Q502" s="322"/>
      <c r="R502" s="322"/>
      <c r="S502" s="321"/>
      <c r="T502" s="159"/>
      <c r="U502" s="159"/>
    </row>
    <row r="503" spans="1:21" s="210" customFormat="1" ht="40.5" customHeight="1" x14ac:dyDescent="0.3">
      <c r="A503" s="211"/>
      <c r="B503" s="98"/>
      <c r="C503" s="597"/>
      <c r="D503" s="88"/>
      <c r="E503" s="66"/>
      <c r="F503" s="88"/>
      <c r="G503" s="3" t="s">
        <v>144</v>
      </c>
      <c r="H503" s="90">
        <v>4704.7</v>
      </c>
      <c r="I503" s="22" t="s">
        <v>39</v>
      </c>
      <c r="J503" s="67">
        <f>J495/J499</f>
        <v>17.527826086956523</v>
      </c>
      <c r="K503" s="67">
        <f>K495/K499</f>
        <v>18.792434782608694</v>
      </c>
      <c r="L503" s="67">
        <f>L495/L499</f>
        <v>19.865652173913045</v>
      </c>
      <c r="M503" s="321">
        <v>2026</v>
      </c>
      <c r="N503" s="322">
        <v>4527.7</v>
      </c>
      <c r="O503" s="322"/>
      <c r="P503" s="322"/>
      <c r="Q503" s="322"/>
      <c r="R503" s="322"/>
      <c r="S503" s="321"/>
      <c r="T503" s="159"/>
      <c r="U503" s="159"/>
    </row>
    <row r="504" spans="1:21" s="210" customFormat="1" ht="19.5" customHeight="1" x14ac:dyDescent="0.3">
      <c r="A504" s="211"/>
      <c r="B504" s="98"/>
      <c r="C504" s="597"/>
      <c r="D504" s="88"/>
      <c r="E504" s="66"/>
      <c r="F504" s="88"/>
      <c r="G504" s="3" t="s">
        <v>145</v>
      </c>
      <c r="H504" s="90">
        <v>4977.6000000000004</v>
      </c>
      <c r="I504" s="546" t="s">
        <v>68</v>
      </c>
      <c r="J504" s="546"/>
      <c r="K504" s="546"/>
      <c r="L504" s="547"/>
      <c r="M504" s="321">
        <v>2027</v>
      </c>
      <c r="N504" s="322">
        <v>4754.1000000000004</v>
      </c>
      <c r="O504" s="322"/>
      <c r="P504" s="322"/>
      <c r="Q504" s="322"/>
      <c r="R504" s="322"/>
      <c r="S504" s="321"/>
      <c r="T504" s="159"/>
      <c r="U504" s="159"/>
    </row>
    <row r="505" spans="1:21" s="210" customFormat="1" ht="44.25" customHeight="1" x14ac:dyDescent="0.3">
      <c r="A505" s="211"/>
      <c r="B505" s="98"/>
      <c r="C505" s="597"/>
      <c r="D505" s="88"/>
      <c r="E505" s="66"/>
      <c r="F505" s="88"/>
      <c r="G505" s="7"/>
      <c r="H505" s="66"/>
      <c r="I505" s="5" t="s">
        <v>235</v>
      </c>
      <c r="J505" s="436">
        <v>100</v>
      </c>
      <c r="K505" s="436">
        <v>100</v>
      </c>
      <c r="L505" s="436">
        <v>100</v>
      </c>
    </row>
    <row r="506" spans="1:21" s="210" customFormat="1" ht="13.5" customHeight="1" x14ac:dyDescent="0.3">
      <c r="A506" s="239"/>
      <c r="B506" s="240"/>
      <c r="C506" s="240"/>
      <c r="D506" s="595" t="s">
        <v>40</v>
      </c>
      <c r="E506" s="595"/>
      <c r="F506" s="595"/>
      <c r="G506" s="463" t="s">
        <v>60</v>
      </c>
      <c r="H506" s="464">
        <f>H507+H508+H509</f>
        <v>152943.29999999999</v>
      </c>
      <c r="I506" s="228"/>
      <c r="J506" s="216"/>
      <c r="K506" s="216"/>
      <c r="L506" s="229"/>
    </row>
    <row r="507" spans="1:21" s="210" customFormat="1" ht="13.5" customHeight="1" x14ac:dyDescent="0.3">
      <c r="A507" s="226"/>
      <c r="B507" s="227"/>
      <c r="C507" s="227"/>
      <c r="D507" s="144"/>
      <c r="E507" s="267"/>
      <c r="F507" s="144"/>
      <c r="G507" s="465" t="s">
        <v>143</v>
      </c>
      <c r="H507" s="464">
        <f>H511+H515</f>
        <v>47702.7</v>
      </c>
      <c r="I507" s="218"/>
      <c r="J507" s="318"/>
      <c r="K507" s="318"/>
      <c r="L507" s="230"/>
    </row>
    <row r="508" spans="1:21" s="210" customFormat="1" ht="13.5" customHeight="1" x14ac:dyDescent="0.3">
      <c r="A508" s="226"/>
      <c r="B508" s="227"/>
      <c r="C508" s="227"/>
      <c r="D508" s="144"/>
      <c r="E508" s="267"/>
      <c r="F508" s="144"/>
      <c r="G508" s="465" t="s">
        <v>144</v>
      </c>
      <c r="H508" s="464">
        <f>H512+H516</f>
        <v>51137.299999999996</v>
      </c>
      <c r="I508" s="218"/>
      <c r="J508" s="318"/>
      <c r="K508" s="318"/>
      <c r="L508" s="230"/>
    </row>
    <row r="509" spans="1:21" s="210" customFormat="1" ht="13.5" customHeight="1" x14ac:dyDescent="0.3">
      <c r="A509" s="226"/>
      <c r="B509" s="227"/>
      <c r="C509" s="227"/>
      <c r="D509" s="144"/>
      <c r="E509" s="267"/>
      <c r="F509" s="319"/>
      <c r="G509" s="465" t="s">
        <v>145</v>
      </c>
      <c r="H509" s="464">
        <f>H513+H517</f>
        <v>54103.299999999996</v>
      </c>
      <c r="I509" s="218"/>
      <c r="J509" s="318"/>
      <c r="K509" s="318"/>
      <c r="L509" s="230"/>
    </row>
    <row r="510" spans="1:21" s="210" customFormat="1" ht="13.5" customHeight="1" x14ac:dyDescent="0.3">
      <c r="A510" s="226"/>
      <c r="B510" s="227"/>
      <c r="C510" s="227"/>
      <c r="D510" s="144"/>
      <c r="E510" s="596" t="s">
        <v>82</v>
      </c>
      <c r="F510" s="596"/>
      <c r="G510" s="463" t="s">
        <v>60</v>
      </c>
      <c r="H510" s="464">
        <f>H511+H512+H513</f>
        <v>138872.29999999999</v>
      </c>
      <c r="I510" s="218"/>
      <c r="J510" s="318"/>
      <c r="K510" s="318"/>
      <c r="L510" s="230"/>
    </row>
    <row r="511" spans="1:21" s="210" customFormat="1" ht="13.5" customHeight="1" x14ac:dyDescent="0.3">
      <c r="A511" s="226"/>
      <c r="B511" s="227"/>
      <c r="C511" s="227"/>
      <c r="D511" s="144"/>
      <c r="E511" s="267"/>
      <c r="F511" s="319"/>
      <c r="G511" s="465" t="s">
        <v>143</v>
      </c>
      <c r="H511" s="464">
        <f>H498</f>
        <v>43314</v>
      </c>
      <c r="I511" s="218"/>
      <c r="J511" s="318"/>
      <c r="K511" s="318"/>
      <c r="L511" s="230"/>
    </row>
    <row r="512" spans="1:21" s="210" customFormat="1" ht="13.5" customHeight="1" x14ac:dyDescent="0.3">
      <c r="A512" s="226"/>
      <c r="B512" s="227"/>
      <c r="C512" s="227"/>
      <c r="D512" s="144"/>
      <c r="E512" s="267"/>
      <c r="F512" s="319"/>
      <c r="G512" s="465" t="s">
        <v>144</v>
      </c>
      <c r="H512" s="464">
        <f>H499</f>
        <v>46432.6</v>
      </c>
      <c r="I512" s="218"/>
      <c r="J512" s="318"/>
      <c r="K512" s="318"/>
      <c r="L512" s="230"/>
    </row>
    <row r="513" spans="1:13" s="210" customFormat="1" ht="13.5" customHeight="1" x14ac:dyDescent="0.3">
      <c r="A513" s="226"/>
      <c r="B513" s="227"/>
      <c r="C513" s="227"/>
      <c r="D513" s="144"/>
      <c r="E513" s="267"/>
      <c r="F513" s="319"/>
      <c r="G513" s="465" t="s">
        <v>145</v>
      </c>
      <c r="H513" s="464">
        <f>H500</f>
        <v>49125.7</v>
      </c>
      <c r="I513" s="218"/>
      <c r="J513" s="318"/>
      <c r="K513" s="318"/>
      <c r="L513" s="230"/>
    </row>
    <row r="514" spans="1:13" s="210" customFormat="1" ht="13.5" customHeight="1" x14ac:dyDescent="0.3">
      <c r="A514" s="226"/>
      <c r="B514" s="227"/>
      <c r="C514" s="227"/>
      <c r="D514" s="144"/>
      <c r="E514" s="488" t="s">
        <v>94</v>
      </c>
      <c r="F514" s="488"/>
      <c r="G514" s="463" t="s">
        <v>60</v>
      </c>
      <c r="H514" s="464">
        <f>H515+H516+H517</f>
        <v>14071</v>
      </c>
      <c r="I514" s="218"/>
      <c r="J514" s="318"/>
      <c r="K514" s="318"/>
      <c r="L514" s="230"/>
    </row>
    <row r="515" spans="1:13" s="210" customFormat="1" ht="13.5" customHeight="1" x14ac:dyDescent="0.3">
      <c r="A515" s="226"/>
      <c r="B515" s="227"/>
      <c r="C515" s="227"/>
      <c r="D515" s="320"/>
      <c r="E515" s="267"/>
      <c r="F515" s="319"/>
      <c r="G515" s="465" t="s">
        <v>143</v>
      </c>
      <c r="H515" s="464">
        <f>H502</f>
        <v>4388.7</v>
      </c>
      <c r="I515" s="218"/>
      <c r="J515" s="318"/>
      <c r="K515" s="318"/>
      <c r="L515" s="230"/>
    </row>
    <row r="516" spans="1:13" s="210" customFormat="1" ht="13.5" customHeight="1" x14ac:dyDescent="0.3">
      <c r="A516" s="226"/>
      <c r="B516" s="227"/>
      <c r="C516" s="218"/>
      <c r="D516" s="320"/>
      <c r="E516" s="288"/>
      <c r="F516" s="319"/>
      <c r="G516" s="465" t="s">
        <v>144</v>
      </c>
      <c r="H516" s="464">
        <f>H503</f>
        <v>4704.7</v>
      </c>
      <c r="I516" s="231"/>
      <c r="J516" s="289"/>
      <c r="K516" s="289"/>
      <c r="L516" s="290"/>
    </row>
    <row r="517" spans="1:13" s="210" customFormat="1" ht="13.5" customHeight="1" x14ac:dyDescent="0.3">
      <c r="A517" s="232"/>
      <c r="B517" s="233"/>
      <c r="C517" s="224"/>
      <c r="D517" s="234"/>
      <c r="E517" s="179"/>
      <c r="F517" s="235"/>
      <c r="G517" s="465" t="s">
        <v>145</v>
      </c>
      <c r="H517" s="464">
        <f>H504</f>
        <v>4977.6000000000004</v>
      </c>
      <c r="I517" s="236"/>
      <c r="J517" s="220"/>
      <c r="K517" s="220"/>
      <c r="L517" s="221"/>
    </row>
    <row r="518" spans="1:13" s="210" customFormat="1" ht="29.25" customHeight="1" x14ac:dyDescent="0.3">
      <c r="A518" s="601" t="s">
        <v>41</v>
      </c>
      <c r="B518" s="624"/>
      <c r="C518" s="625"/>
      <c r="D518" s="625"/>
      <c r="E518" s="625"/>
      <c r="F518" s="625"/>
      <c r="G518" s="624"/>
      <c r="H518" s="624"/>
      <c r="I518" s="316"/>
      <c r="J518" s="316"/>
      <c r="K518" s="316"/>
      <c r="L518" s="317"/>
    </row>
    <row r="519" spans="1:13" s="237" customFormat="1" ht="23.25" customHeight="1" x14ac:dyDescent="0.25">
      <c r="A519" s="498"/>
      <c r="B519" s="496" t="s">
        <v>135</v>
      </c>
      <c r="C519" s="508" t="s">
        <v>154</v>
      </c>
      <c r="D519" s="498" t="s">
        <v>167</v>
      </c>
      <c r="E519" s="508" t="s">
        <v>190</v>
      </c>
      <c r="F519" s="510" t="s">
        <v>19</v>
      </c>
      <c r="G519" s="1" t="s">
        <v>60</v>
      </c>
      <c r="H519" s="2">
        <f>H520+H521+H522</f>
        <v>6679.7</v>
      </c>
      <c r="I519" s="30" t="s">
        <v>61</v>
      </c>
      <c r="J519" s="69"/>
      <c r="K519" s="69"/>
      <c r="L519" s="70"/>
    </row>
    <row r="520" spans="1:13" s="237" customFormat="1" ht="42" customHeight="1" x14ac:dyDescent="0.25">
      <c r="A520" s="499"/>
      <c r="B520" s="497"/>
      <c r="C520" s="509"/>
      <c r="D520" s="499"/>
      <c r="E520" s="509"/>
      <c r="F520" s="511"/>
      <c r="G520" s="3" t="s">
        <v>143</v>
      </c>
      <c r="H520" s="4">
        <v>2100</v>
      </c>
      <c r="I520" s="71" t="s">
        <v>42</v>
      </c>
      <c r="J520" s="72">
        <f>H520</f>
        <v>2100</v>
      </c>
      <c r="K520" s="72">
        <v>2251.1999999999998</v>
      </c>
      <c r="L520" s="72">
        <v>2381.8000000000002</v>
      </c>
    </row>
    <row r="521" spans="1:13" s="237" customFormat="1" ht="21.75" customHeight="1" x14ac:dyDescent="0.25">
      <c r="A521" s="238"/>
      <c r="B521" s="497"/>
      <c r="C521" s="509"/>
      <c r="D521" s="260"/>
      <c r="E521" s="509"/>
      <c r="F521" s="73"/>
      <c r="G521" s="3" t="s">
        <v>144</v>
      </c>
      <c r="H521" s="4">
        <v>2251</v>
      </c>
      <c r="I521" s="74" t="s">
        <v>63</v>
      </c>
      <c r="J521" s="75"/>
      <c r="K521" s="75"/>
      <c r="L521" s="76"/>
      <c r="M521" s="95"/>
    </row>
    <row r="522" spans="1:13" s="237" customFormat="1" ht="46.5" customHeight="1" x14ac:dyDescent="0.25">
      <c r="A522" s="238"/>
      <c r="B522" s="497"/>
      <c r="C522" s="509"/>
      <c r="D522" s="260"/>
      <c r="E522" s="509"/>
      <c r="F522" s="73"/>
      <c r="G522" s="3" t="s">
        <v>145</v>
      </c>
      <c r="H522" s="4">
        <v>2328.6999999999998</v>
      </c>
      <c r="I522" s="71" t="s">
        <v>100</v>
      </c>
      <c r="J522" s="77">
        <v>10</v>
      </c>
      <c r="K522" s="77">
        <v>10</v>
      </c>
      <c r="L522" s="77">
        <v>10</v>
      </c>
    </row>
    <row r="523" spans="1:13" s="237" customFormat="1" ht="43.95" customHeight="1" x14ac:dyDescent="0.25">
      <c r="A523" s="238"/>
      <c r="B523" s="497"/>
      <c r="C523" s="509"/>
      <c r="D523" s="260"/>
      <c r="E523" s="509"/>
      <c r="F523" s="73"/>
      <c r="G523" s="283"/>
      <c r="H523" s="78"/>
      <c r="I523" s="74" t="s">
        <v>66</v>
      </c>
      <c r="J523" s="75"/>
      <c r="K523" s="75"/>
      <c r="L523" s="76"/>
    </row>
    <row r="524" spans="1:13" s="237" customFormat="1" ht="52.5" customHeight="1" x14ac:dyDescent="0.25">
      <c r="A524" s="238"/>
      <c r="B524" s="497"/>
      <c r="C524" s="509"/>
      <c r="D524" s="260"/>
      <c r="E524" s="262"/>
      <c r="F524" s="73"/>
      <c r="G524" s="283"/>
      <c r="H524" s="78"/>
      <c r="I524" s="79" t="s">
        <v>101</v>
      </c>
      <c r="J524" s="72">
        <f>(J520/J522)</f>
        <v>210</v>
      </c>
      <c r="K524" s="72">
        <f>(K520/K522)</f>
        <v>225.11999999999998</v>
      </c>
      <c r="L524" s="72">
        <f>(L520/L522)</f>
        <v>238.18</v>
      </c>
    </row>
    <row r="525" spans="1:13" s="237" customFormat="1" ht="19.5" customHeight="1" x14ac:dyDescent="0.25">
      <c r="A525" s="238"/>
      <c r="B525" s="264"/>
      <c r="C525" s="73"/>
      <c r="D525" s="260"/>
      <c r="E525" s="262"/>
      <c r="F525" s="73"/>
      <c r="G525" s="283"/>
      <c r="H525" s="78"/>
      <c r="I525" s="74" t="s">
        <v>102</v>
      </c>
      <c r="J525" s="35"/>
      <c r="K525" s="35"/>
      <c r="L525" s="80"/>
    </row>
    <row r="526" spans="1:13" s="237" customFormat="1" ht="48" customHeight="1" x14ac:dyDescent="0.25">
      <c r="A526" s="238"/>
      <c r="B526" s="264"/>
      <c r="C526" s="73"/>
      <c r="D526" s="260"/>
      <c r="E526" s="262"/>
      <c r="F526" s="73"/>
      <c r="G526" s="283"/>
      <c r="H526" s="78"/>
      <c r="I526" s="81" t="s">
        <v>249</v>
      </c>
      <c r="J526" s="425">
        <v>100</v>
      </c>
      <c r="K526" s="425">
        <v>100</v>
      </c>
      <c r="L526" s="425">
        <v>100</v>
      </c>
    </row>
    <row r="527" spans="1:13" s="237" customFormat="1" ht="18.75" customHeight="1" x14ac:dyDescent="0.25">
      <c r="A527" s="238"/>
      <c r="B527" s="118"/>
      <c r="C527" s="508" t="s">
        <v>210</v>
      </c>
      <c r="D527" s="498" t="s">
        <v>166</v>
      </c>
      <c r="E527" s="508" t="s">
        <v>191</v>
      </c>
      <c r="F527" s="498" t="s">
        <v>74</v>
      </c>
      <c r="G527" s="21" t="s">
        <v>60</v>
      </c>
      <c r="H527" s="2">
        <f>H528+H529+H530</f>
        <v>32061.8</v>
      </c>
      <c r="I527" s="546" t="s">
        <v>61</v>
      </c>
      <c r="J527" s="546"/>
      <c r="K527" s="546"/>
      <c r="L527" s="547"/>
    </row>
    <row r="528" spans="1:13" s="237" customFormat="1" ht="31.5" customHeight="1" x14ac:dyDescent="0.25">
      <c r="A528" s="238"/>
      <c r="B528" s="118"/>
      <c r="C528" s="509"/>
      <c r="D528" s="499"/>
      <c r="E528" s="509"/>
      <c r="F528" s="499"/>
      <c r="G528" s="3" t="s">
        <v>143</v>
      </c>
      <c r="H528" s="4">
        <v>10000</v>
      </c>
      <c r="I528" s="22" t="s">
        <v>43</v>
      </c>
      <c r="J528" s="23">
        <f>H528</f>
        <v>10000</v>
      </c>
      <c r="K528" s="23">
        <f>H529</f>
        <v>10720</v>
      </c>
      <c r="L528" s="23">
        <f>H530</f>
        <v>11341.8</v>
      </c>
    </row>
    <row r="529" spans="1:12" s="237" customFormat="1" ht="25.5" customHeight="1" x14ac:dyDescent="0.25">
      <c r="A529" s="238"/>
      <c r="B529" s="118"/>
      <c r="C529" s="509"/>
      <c r="D529" s="102"/>
      <c r="E529" s="509"/>
      <c r="F529" s="260"/>
      <c r="G529" s="3" t="s">
        <v>144</v>
      </c>
      <c r="H529" s="4">
        <v>10720</v>
      </c>
      <c r="I529" s="546" t="s">
        <v>14</v>
      </c>
      <c r="J529" s="546"/>
      <c r="K529" s="546"/>
      <c r="L529" s="547"/>
    </row>
    <row r="530" spans="1:12" s="237" customFormat="1" ht="19.5" customHeight="1" x14ac:dyDescent="0.25">
      <c r="A530" s="238"/>
      <c r="B530" s="118"/>
      <c r="C530" s="509"/>
      <c r="D530" s="102"/>
      <c r="E530" s="509"/>
      <c r="F530" s="260"/>
      <c r="G530" s="3" t="s">
        <v>145</v>
      </c>
      <c r="H530" s="4">
        <v>11341.8</v>
      </c>
      <c r="I530" s="24" t="s">
        <v>44</v>
      </c>
      <c r="J530" s="25">
        <v>1</v>
      </c>
      <c r="K530" s="25">
        <v>1</v>
      </c>
      <c r="L530" s="364">
        <v>1</v>
      </c>
    </row>
    <row r="531" spans="1:12" s="237" customFormat="1" ht="21.75" customHeight="1" x14ac:dyDescent="0.25">
      <c r="A531" s="238"/>
      <c r="B531" s="118"/>
      <c r="C531" s="509"/>
      <c r="D531" s="102"/>
      <c r="E531" s="509"/>
      <c r="F531" s="260"/>
      <c r="G531" s="265"/>
      <c r="H531" s="26"/>
      <c r="I531" s="546" t="s">
        <v>15</v>
      </c>
      <c r="J531" s="546"/>
      <c r="K531" s="546"/>
      <c r="L531" s="547"/>
    </row>
    <row r="532" spans="1:12" s="237" customFormat="1" ht="36" customHeight="1" x14ac:dyDescent="0.25">
      <c r="A532" s="238"/>
      <c r="B532" s="118"/>
      <c r="C532" s="55"/>
      <c r="D532" s="102"/>
      <c r="E532" s="82"/>
      <c r="F532" s="260"/>
      <c r="G532" s="265"/>
      <c r="H532" s="26"/>
      <c r="I532" s="83" t="s">
        <v>45</v>
      </c>
      <c r="J532" s="23">
        <f>(J528/J530)</f>
        <v>10000</v>
      </c>
      <c r="K532" s="23">
        <f t="shared" ref="K532:L532" si="15">(K528/K530)</f>
        <v>10720</v>
      </c>
      <c r="L532" s="23">
        <f t="shared" si="15"/>
        <v>11341.8</v>
      </c>
    </row>
    <row r="533" spans="1:12" s="237" customFormat="1" ht="29.25" customHeight="1" x14ac:dyDescent="0.25">
      <c r="A533" s="238"/>
      <c r="B533" s="118"/>
      <c r="C533" s="543"/>
      <c r="D533" s="102"/>
      <c r="E533" s="82"/>
      <c r="F533" s="260"/>
      <c r="G533" s="265"/>
      <c r="H533" s="26"/>
      <c r="I533" s="546" t="s">
        <v>134</v>
      </c>
      <c r="J533" s="546"/>
      <c r="K533" s="546"/>
      <c r="L533" s="547"/>
    </row>
    <row r="534" spans="1:12" s="237" customFormat="1" ht="69" customHeight="1" x14ac:dyDescent="0.25">
      <c r="A534" s="238"/>
      <c r="B534" s="118"/>
      <c r="C534" s="626"/>
      <c r="D534" s="103"/>
      <c r="E534" s="84"/>
      <c r="F534" s="64"/>
      <c r="G534" s="285"/>
      <c r="H534" s="57"/>
      <c r="I534" s="448" t="s">
        <v>250</v>
      </c>
      <c r="J534" s="16">
        <v>100</v>
      </c>
      <c r="K534" s="16">
        <v>100</v>
      </c>
      <c r="L534" s="16">
        <v>100</v>
      </c>
    </row>
    <row r="535" spans="1:12" s="237" customFormat="1" ht="18.75" customHeight="1" x14ac:dyDescent="0.25">
      <c r="A535" s="238"/>
      <c r="B535" s="497"/>
      <c r="C535" s="508" t="s">
        <v>211</v>
      </c>
      <c r="D535" s="499" t="s">
        <v>167</v>
      </c>
      <c r="E535" s="509" t="s">
        <v>192</v>
      </c>
      <c r="F535" s="511" t="s">
        <v>19</v>
      </c>
      <c r="G535" s="45" t="s">
        <v>60</v>
      </c>
      <c r="H535" s="4">
        <f>H536+H537+H538</f>
        <v>18260</v>
      </c>
      <c r="I535" s="546" t="s">
        <v>61</v>
      </c>
      <c r="J535" s="546"/>
      <c r="K535" s="546"/>
      <c r="L535" s="547"/>
    </row>
    <row r="536" spans="1:12" s="237" customFormat="1" ht="26.25" customHeight="1" x14ac:dyDescent="0.25">
      <c r="A536" s="238"/>
      <c r="B536" s="497"/>
      <c r="C536" s="509"/>
      <c r="D536" s="499"/>
      <c r="E536" s="627"/>
      <c r="F536" s="511"/>
      <c r="G536" s="3" t="s">
        <v>143</v>
      </c>
      <c r="H536" s="4">
        <v>6800</v>
      </c>
      <c r="I536" s="22" t="s">
        <v>43</v>
      </c>
      <c r="J536" s="23">
        <f>H536</f>
        <v>6800</v>
      </c>
      <c r="K536" s="85">
        <f>H537</f>
        <v>7200</v>
      </c>
      <c r="L536" s="28">
        <f>H538</f>
        <v>4260</v>
      </c>
    </row>
    <row r="537" spans="1:12" s="237" customFormat="1" ht="18.75" customHeight="1" x14ac:dyDescent="0.25">
      <c r="A537" s="238"/>
      <c r="B537" s="264"/>
      <c r="C537" s="509"/>
      <c r="D537" s="102"/>
      <c r="E537" s="627"/>
      <c r="F537" s="271"/>
      <c r="G537" s="3" t="s">
        <v>144</v>
      </c>
      <c r="H537" s="4">
        <v>7200</v>
      </c>
      <c r="I537" s="546" t="s">
        <v>14</v>
      </c>
      <c r="J537" s="546"/>
      <c r="K537" s="546"/>
      <c r="L537" s="547"/>
    </row>
    <row r="538" spans="1:12" s="237" customFormat="1" ht="18.75" customHeight="1" x14ac:dyDescent="0.25">
      <c r="A538" s="238"/>
      <c r="B538" s="264"/>
      <c r="C538" s="509"/>
      <c r="D538" s="102"/>
      <c r="E538" s="627"/>
      <c r="F538" s="271"/>
      <c r="G538" s="3" t="s">
        <v>145</v>
      </c>
      <c r="H538" s="4">
        <v>4260</v>
      </c>
      <c r="I538" s="22" t="s">
        <v>44</v>
      </c>
      <c r="J538" s="47">
        <v>1</v>
      </c>
      <c r="K538" s="47">
        <v>1</v>
      </c>
      <c r="L538" s="86">
        <v>1</v>
      </c>
    </row>
    <row r="539" spans="1:12" s="237" customFormat="1" ht="61.2" customHeight="1" x14ac:dyDescent="0.25">
      <c r="A539" s="238"/>
      <c r="B539" s="264"/>
      <c r="C539" s="509"/>
      <c r="D539" s="102"/>
      <c r="E539" s="627"/>
      <c r="F539" s="271"/>
      <c r="G539" s="271"/>
      <c r="H539" s="26"/>
      <c r="I539" s="546" t="s">
        <v>15</v>
      </c>
      <c r="J539" s="546"/>
      <c r="K539" s="546"/>
      <c r="L539" s="547"/>
    </row>
    <row r="540" spans="1:12" s="237" customFormat="1" ht="37.5" customHeight="1" x14ac:dyDescent="0.25">
      <c r="A540" s="238"/>
      <c r="B540" s="264"/>
      <c r="C540" s="509"/>
      <c r="D540" s="102"/>
      <c r="E540" s="509"/>
      <c r="F540" s="271"/>
      <c r="G540" s="271"/>
      <c r="H540" s="26"/>
      <c r="I540" s="83" t="s">
        <v>45</v>
      </c>
      <c r="J540" s="23">
        <f>(J536/J538)</f>
        <v>6800</v>
      </c>
      <c r="K540" s="23">
        <f>(K536/K538)</f>
        <v>7200</v>
      </c>
      <c r="L540" s="23">
        <f>(L536/L538)</f>
        <v>4260</v>
      </c>
    </row>
    <row r="541" spans="1:12" s="237" customFormat="1" ht="20.25" customHeight="1" x14ac:dyDescent="0.25">
      <c r="A541" s="238"/>
      <c r="B541" s="264"/>
      <c r="C541" s="543"/>
      <c r="D541" s="102"/>
      <c r="E541" s="509"/>
      <c r="F541" s="271"/>
      <c r="G541" s="271"/>
      <c r="H541" s="26"/>
      <c r="I541" s="546" t="s">
        <v>102</v>
      </c>
      <c r="J541" s="546"/>
      <c r="K541" s="546"/>
      <c r="L541" s="547"/>
    </row>
    <row r="542" spans="1:12" s="237" customFormat="1" ht="49.5" customHeight="1" x14ac:dyDescent="0.25">
      <c r="A542" s="423"/>
      <c r="B542" s="266"/>
      <c r="C542" s="626"/>
      <c r="D542" s="103"/>
      <c r="E542" s="521"/>
      <c r="F542" s="323"/>
      <c r="G542" s="323"/>
      <c r="H542" s="57"/>
      <c r="I542" s="448" t="s">
        <v>250</v>
      </c>
      <c r="J542" s="16">
        <v>100</v>
      </c>
      <c r="K542" s="16">
        <v>100</v>
      </c>
      <c r="L542" s="16">
        <v>100</v>
      </c>
    </row>
    <row r="543" spans="1:12" s="210" customFormat="1" ht="12" customHeight="1" x14ac:dyDescent="0.3">
      <c r="A543" s="226"/>
      <c r="B543" s="227"/>
      <c r="C543" s="227"/>
      <c r="D543" s="88"/>
      <c r="E543" s="488" t="s">
        <v>46</v>
      </c>
      <c r="F543" s="488"/>
      <c r="G543" s="274" t="s">
        <v>60</v>
      </c>
      <c r="H543" s="188">
        <f>H544+H545+H546</f>
        <v>57001.5</v>
      </c>
      <c r="I543" s="242"/>
      <c r="J543" s="243"/>
      <c r="K543" s="243"/>
      <c r="L543" s="244"/>
    </row>
    <row r="544" spans="1:12" s="210" customFormat="1" ht="12" customHeight="1" x14ac:dyDescent="0.3">
      <c r="A544" s="226"/>
      <c r="B544" s="227"/>
      <c r="C544" s="218"/>
      <c r="D544" s="88"/>
      <c r="E544" s="270"/>
      <c r="F544" s="56"/>
      <c r="G544" s="3" t="s">
        <v>143</v>
      </c>
      <c r="H544" s="188">
        <f>H548</f>
        <v>18900</v>
      </c>
      <c r="I544" s="241"/>
      <c r="J544" s="289"/>
      <c r="K544" s="289"/>
      <c r="L544" s="290"/>
    </row>
    <row r="545" spans="1:12" s="210" customFormat="1" ht="12" customHeight="1" x14ac:dyDescent="0.3">
      <c r="A545" s="226"/>
      <c r="B545" s="227"/>
      <c r="C545" s="218"/>
      <c r="D545" s="88"/>
      <c r="E545" s="270"/>
      <c r="F545" s="56"/>
      <c r="G545" s="3" t="s">
        <v>144</v>
      </c>
      <c r="H545" s="188">
        <f>H549</f>
        <v>20171</v>
      </c>
      <c r="I545" s="241"/>
      <c r="J545" s="289"/>
      <c r="K545" s="289"/>
      <c r="L545" s="290"/>
    </row>
    <row r="546" spans="1:12" s="210" customFormat="1" ht="12" customHeight="1" x14ac:dyDescent="0.3">
      <c r="A546" s="226"/>
      <c r="B546" s="227"/>
      <c r="C546" s="218"/>
      <c r="D546" s="88"/>
      <c r="E546" s="270"/>
      <c r="F546" s="56"/>
      <c r="G546" s="3" t="s">
        <v>145</v>
      </c>
      <c r="H546" s="188">
        <f>H550</f>
        <v>17930.5</v>
      </c>
      <c r="I546" s="241"/>
      <c r="J546" s="289"/>
      <c r="K546" s="289"/>
      <c r="L546" s="290"/>
    </row>
    <row r="547" spans="1:12" s="210" customFormat="1" ht="12" customHeight="1" x14ac:dyDescent="0.3">
      <c r="A547" s="226"/>
      <c r="B547" s="227"/>
      <c r="C547" s="227"/>
      <c r="D547" s="88"/>
      <c r="E547" s="488" t="s">
        <v>82</v>
      </c>
      <c r="F547" s="488"/>
      <c r="G547" s="274" t="s">
        <v>60</v>
      </c>
      <c r="H547" s="188">
        <f>H548+H549+H550</f>
        <v>57001.5</v>
      </c>
      <c r="I547" s="242"/>
      <c r="J547" s="243"/>
      <c r="K547" s="243"/>
      <c r="L547" s="244"/>
    </row>
    <row r="548" spans="1:12" s="210" customFormat="1" ht="12" customHeight="1" x14ac:dyDescent="0.3">
      <c r="A548" s="226"/>
      <c r="B548" s="227"/>
      <c r="C548" s="218"/>
      <c r="D548" s="88"/>
      <c r="E548" s="270"/>
      <c r="F548" s="56"/>
      <c r="G548" s="3" t="s">
        <v>143</v>
      </c>
      <c r="H548" s="188">
        <f>H520+H528+H536</f>
        <v>18900</v>
      </c>
      <c r="I548" s="241"/>
      <c r="J548" s="289"/>
      <c r="K548" s="289"/>
      <c r="L548" s="290"/>
    </row>
    <row r="549" spans="1:12" s="210" customFormat="1" ht="12" customHeight="1" x14ac:dyDescent="0.3">
      <c r="A549" s="226"/>
      <c r="B549" s="227"/>
      <c r="C549" s="218"/>
      <c r="D549" s="88"/>
      <c r="E549" s="270"/>
      <c r="F549" s="56"/>
      <c r="G549" s="3" t="s">
        <v>144</v>
      </c>
      <c r="H549" s="188">
        <f t="shared" ref="H549:H550" si="16">H521+H529+H537</f>
        <v>20171</v>
      </c>
      <c r="I549" s="241"/>
      <c r="J549" s="289"/>
      <c r="K549" s="289"/>
      <c r="L549" s="290"/>
    </row>
    <row r="550" spans="1:12" s="210" customFormat="1" ht="12" customHeight="1" x14ac:dyDescent="0.3">
      <c r="A550" s="232"/>
      <c r="B550" s="233"/>
      <c r="C550" s="224"/>
      <c r="D550" s="181"/>
      <c r="E550" s="213"/>
      <c r="F550" s="115"/>
      <c r="G550" s="3" t="s">
        <v>145</v>
      </c>
      <c r="H550" s="188">
        <f t="shared" si="16"/>
        <v>17930.5</v>
      </c>
      <c r="I550" s="245"/>
      <c r="J550" s="220"/>
      <c r="K550" s="220"/>
      <c r="L550" s="221"/>
    </row>
    <row r="551" spans="1:12" s="210" customFormat="1" ht="12.75" customHeight="1" x14ac:dyDescent="0.3">
      <c r="A551" s="239"/>
      <c r="B551" s="240"/>
      <c r="C551" s="228"/>
      <c r="D551" s="246"/>
      <c r="E551" s="530" t="s">
        <v>253</v>
      </c>
      <c r="F551" s="530"/>
      <c r="G551" s="261" t="s">
        <v>60</v>
      </c>
      <c r="H551" s="105">
        <f>H552+H553+H554</f>
        <v>1310414.0999999999</v>
      </c>
      <c r="I551" s="247"/>
      <c r="J551" s="248"/>
      <c r="K551" s="248"/>
      <c r="L551" s="249"/>
    </row>
    <row r="552" spans="1:12" s="210" customFormat="1" ht="12.75" customHeight="1" x14ac:dyDescent="0.3">
      <c r="A552" s="226"/>
      <c r="B552" s="227"/>
      <c r="C552" s="218"/>
      <c r="D552" s="219"/>
      <c r="E552" s="288"/>
      <c r="F552" s="287"/>
      <c r="G552" s="3" t="s">
        <v>143</v>
      </c>
      <c r="H552" s="111">
        <f>H556+H560</f>
        <v>409835.8</v>
      </c>
      <c r="I552" s="231"/>
      <c r="J552" s="289"/>
      <c r="K552" s="289"/>
      <c r="L552" s="290"/>
    </row>
    <row r="553" spans="1:12" s="210" customFormat="1" ht="12.75" customHeight="1" x14ac:dyDescent="0.3">
      <c r="A553" s="226"/>
      <c r="B553" s="227"/>
      <c r="C553" s="218"/>
      <c r="D553" s="219"/>
      <c r="E553" s="288"/>
      <c r="F553" s="287"/>
      <c r="G553" s="3" t="s">
        <v>144</v>
      </c>
      <c r="H553" s="111">
        <f>H557+H561</f>
        <v>439255.9</v>
      </c>
      <c r="I553" s="231"/>
      <c r="J553" s="289"/>
      <c r="K553" s="289"/>
      <c r="L553" s="290"/>
    </row>
    <row r="554" spans="1:12" s="210" customFormat="1" ht="12.75" customHeight="1" x14ac:dyDescent="0.3">
      <c r="A554" s="226"/>
      <c r="B554" s="227"/>
      <c r="C554" s="218"/>
      <c r="D554" s="219"/>
      <c r="E554" s="288"/>
      <c r="F554" s="287"/>
      <c r="G554" s="3" t="s">
        <v>145</v>
      </c>
      <c r="H554" s="111">
        <f>H558+H562</f>
        <v>461322.39999999997</v>
      </c>
      <c r="I554" s="231"/>
      <c r="J554" s="289"/>
      <c r="K554" s="289"/>
      <c r="L554" s="290"/>
    </row>
    <row r="555" spans="1:12" s="210" customFormat="1" ht="12.75" customHeight="1" x14ac:dyDescent="0.3">
      <c r="A555" s="226"/>
      <c r="B555" s="227"/>
      <c r="C555" s="218"/>
      <c r="D555" s="219"/>
      <c r="E555" s="582" t="s">
        <v>82</v>
      </c>
      <c r="F555" s="582"/>
      <c r="G555" s="274" t="s">
        <v>60</v>
      </c>
      <c r="H555" s="111">
        <f>H556+H557+H558</f>
        <v>1296343.1000000001</v>
      </c>
      <c r="I555" s="231"/>
      <c r="J555" s="289"/>
      <c r="K555" s="289"/>
      <c r="L555" s="290"/>
    </row>
    <row r="556" spans="1:12" s="210" customFormat="1" ht="12.75" customHeight="1" x14ac:dyDescent="0.3">
      <c r="A556" s="226"/>
      <c r="B556" s="227"/>
      <c r="C556" s="218"/>
      <c r="D556" s="219"/>
      <c r="E556" s="288"/>
      <c r="F556" s="287"/>
      <c r="G556" s="3" t="s">
        <v>143</v>
      </c>
      <c r="H556" s="111">
        <f>H472+H489+H511+H548</f>
        <v>405447.1</v>
      </c>
      <c r="I556" s="231"/>
      <c r="J556" s="289"/>
      <c r="K556" s="289"/>
      <c r="L556" s="290"/>
    </row>
    <row r="557" spans="1:12" s="210" customFormat="1" ht="12.75" customHeight="1" x14ac:dyDescent="0.3">
      <c r="A557" s="226"/>
      <c r="B557" s="227"/>
      <c r="C557" s="218"/>
      <c r="D557" s="219"/>
      <c r="E557" s="288"/>
      <c r="F557" s="287"/>
      <c r="G557" s="3" t="s">
        <v>144</v>
      </c>
      <c r="H557" s="111">
        <f>H473+H490+H512+H549</f>
        <v>434551.2</v>
      </c>
      <c r="I557" s="231"/>
      <c r="J557" s="289"/>
      <c r="K557" s="289"/>
      <c r="L557" s="290"/>
    </row>
    <row r="558" spans="1:12" s="210" customFormat="1" ht="12.75" customHeight="1" x14ac:dyDescent="0.3">
      <c r="A558" s="226"/>
      <c r="B558" s="227"/>
      <c r="C558" s="218"/>
      <c r="D558" s="219"/>
      <c r="E558" s="288"/>
      <c r="F558" s="287"/>
      <c r="G558" s="3" t="s">
        <v>145</v>
      </c>
      <c r="H558" s="111">
        <f>H474+H491+H513+H550</f>
        <v>456344.8</v>
      </c>
      <c r="I558" s="231"/>
      <c r="J558" s="289"/>
      <c r="K558" s="289"/>
      <c r="L558" s="290"/>
    </row>
    <row r="559" spans="1:12" s="210" customFormat="1" ht="12.75" customHeight="1" x14ac:dyDescent="0.3">
      <c r="A559" s="226"/>
      <c r="B559" s="227"/>
      <c r="C559" s="218"/>
      <c r="D559" s="219"/>
      <c r="E559" s="596" t="s">
        <v>26</v>
      </c>
      <c r="F559" s="596"/>
      <c r="G559" s="274" t="s">
        <v>60</v>
      </c>
      <c r="H559" s="111">
        <f>H560+H561+H562</f>
        <v>14071</v>
      </c>
      <c r="I559" s="231"/>
      <c r="J559" s="289"/>
      <c r="K559" s="289"/>
      <c r="L559" s="290"/>
    </row>
    <row r="560" spans="1:12" s="210" customFormat="1" ht="12.75" customHeight="1" x14ac:dyDescent="0.3">
      <c r="A560" s="226"/>
      <c r="B560" s="227"/>
      <c r="C560" s="218"/>
      <c r="D560" s="219"/>
      <c r="E560" s="270"/>
      <c r="F560" s="88"/>
      <c r="G560" s="3" t="s">
        <v>143</v>
      </c>
      <c r="H560" s="111">
        <f>H515</f>
        <v>4388.7</v>
      </c>
      <c r="I560" s="231"/>
      <c r="J560" s="289"/>
      <c r="K560" s="289"/>
      <c r="L560" s="290"/>
    </row>
    <row r="561" spans="1:12" s="210" customFormat="1" ht="12.75" customHeight="1" x14ac:dyDescent="0.3">
      <c r="A561" s="226"/>
      <c r="B561" s="227"/>
      <c r="C561" s="218"/>
      <c r="D561" s="219"/>
      <c r="E561" s="270"/>
      <c r="F561" s="88"/>
      <c r="G561" s="3" t="s">
        <v>144</v>
      </c>
      <c r="H561" s="111">
        <f t="shared" ref="H561:H562" si="17">H516</f>
        <v>4704.7</v>
      </c>
      <c r="I561" s="231"/>
      <c r="J561" s="289"/>
      <c r="K561" s="289"/>
      <c r="L561" s="290"/>
    </row>
    <row r="562" spans="1:12" s="210" customFormat="1" ht="12.75" customHeight="1" x14ac:dyDescent="0.3">
      <c r="A562" s="232"/>
      <c r="B562" s="233"/>
      <c r="C562" s="224"/>
      <c r="D562" s="225"/>
      <c r="E562" s="250"/>
      <c r="F562" s="181"/>
      <c r="G562" s="3" t="s">
        <v>145</v>
      </c>
      <c r="H562" s="111">
        <f t="shared" si="17"/>
        <v>4977.6000000000004</v>
      </c>
      <c r="I562" s="236"/>
      <c r="J562" s="220"/>
      <c r="K562" s="220"/>
      <c r="L562" s="221"/>
    </row>
    <row r="563" spans="1:12" s="210" customFormat="1" ht="11.25" customHeight="1" x14ac:dyDescent="0.3">
      <c r="A563" s="239"/>
      <c r="B563" s="240"/>
      <c r="C563" s="228"/>
      <c r="D563" s="246"/>
      <c r="E563" s="530" t="s">
        <v>47</v>
      </c>
      <c r="F563" s="530"/>
      <c r="G563" s="261" t="s">
        <v>60</v>
      </c>
      <c r="H563" s="105">
        <f>H564+H565+H566</f>
        <v>4549707.3000000007</v>
      </c>
      <c r="I563" s="247"/>
      <c r="J563" s="248"/>
      <c r="K563" s="248"/>
      <c r="L563" s="249"/>
    </row>
    <row r="564" spans="1:12" s="210" customFormat="1" ht="11.25" customHeight="1" x14ac:dyDescent="0.3">
      <c r="A564" s="226"/>
      <c r="B564" s="227"/>
      <c r="C564" s="218"/>
      <c r="D564" s="219"/>
      <c r="E564" s="288"/>
      <c r="F564" s="273"/>
      <c r="G564" s="3" t="s">
        <v>143</v>
      </c>
      <c r="H564" s="111">
        <f>H568+H572</f>
        <v>1420210.1</v>
      </c>
      <c r="I564" s="231"/>
      <c r="J564" s="325"/>
      <c r="K564" s="325"/>
      <c r="L564" s="251"/>
    </row>
    <row r="565" spans="1:12" s="210" customFormat="1" ht="11.25" customHeight="1" x14ac:dyDescent="0.3">
      <c r="A565" s="226"/>
      <c r="B565" s="227"/>
      <c r="C565" s="218"/>
      <c r="D565" s="219"/>
      <c r="E565" s="288"/>
      <c r="F565" s="273"/>
      <c r="G565" s="3" t="s">
        <v>144</v>
      </c>
      <c r="H565" s="111">
        <f>H569+H573</f>
        <v>1522350.5000000002</v>
      </c>
      <c r="I565" s="231"/>
      <c r="J565" s="325"/>
      <c r="K565" s="325"/>
      <c r="L565" s="251"/>
    </row>
    <row r="566" spans="1:12" s="210" customFormat="1" ht="11.25" customHeight="1" x14ac:dyDescent="0.3">
      <c r="A566" s="226"/>
      <c r="B566" s="227"/>
      <c r="C566" s="218"/>
      <c r="D566" s="219"/>
      <c r="E566" s="288"/>
      <c r="F566" s="88"/>
      <c r="G566" s="3" t="s">
        <v>145</v>
      </c>
      <c r="H566" s="111">
        <f>H570+H574</f>
        <v>1607146.7</v>
      </c>
      <c r="I566" s="231"/>
      <c r="J566" s="325"/>
      <c r="K566" s="325"/>
      <c r="L566" s="251"/>
    </row>
    <row r="567" spans="1:12" s="210" customFormat="1" ht="11.25" customHeight="1" x14ac:dyDescent="0.3">
      <c r="A567" s="226"/>
      <c r="B567" s="227"/>
      <c r="C567" s="218"/>
      <c r="D567" s="219"/>
      <c r="E567" s="628" t="s">
        <v>74</v>
      </c>
      <c r="F567" s="628"/>
      <c r="G567" s="274" t="s">
        <v>60</v>
      </c>
      <c r="H567" s="111">
        <f>H568+H569+H570</f>
        <v>4419244.6000000006</v>
      </c>
      <c r="I567" s="231"/>
      <c r="J567" s="325"/>
      <c r="K567" s="325"/>
      <c r="L567" s="251"/>
    </row>
    <row r="568" spans="1:12" s="210" customFormat="1" ht="11.25" customHeight="1" x14ac:dyDescent="0.3">
      <c r="A568" s="226"/>
      <c r="B568" s="227"/>
      <c r="C568" s="218"/>
      <c r="D568" s="219"/>
      <c r="E568" s="288"/>
      <c r="F568" s="88"/>
      <c r="G568" s="3" t="s">
        <v>143</v>
      </c>
      <c r="H568" s="111">
        <f>H177+H411+H556</f>
        <v>1379573.6</v>
      </c>
      <c r="I568" s="231"/>
      <c r="J568" s="325"/>
      <c r="K568" s="325"/>
      <c r="L568" s="251"/>
    </row>
    <row r="569" spans="1:12" s="210" customFormat="1" ht="11.25" customHeight="1" x14ac:dyDescent="0.3">
      <c r="A569" s="226"/>
      <c r="B569" s="227"/>
      <c r="C569" s="218"/>
      <c r="D569" s="219"/>
      <c r="E569" s="288"/>
      <c r="F569" s="88"/>
      <c r="G569" s="3" t="s">
        <v>144</v>
      </c>
      <c r="H569" s="111">
        <f>H178+H412+H557</f>
        <v>1478703.2000000002</v>
      </c>
      <c r="I569" s="231"/>
      <c r="J569" s="325"/>
      <c r="K569" s="325"/>
      <c r="L569" s="251"/>
    </row>
    <row r="570" spans="1:12" s="210" customFormat="1" ht="11.25" customHeight="1" x14ac:dyDescent="0.3">
      <c r="A570" s="226"/>
      <c r="B570" s="227"/>
      <c r="C570" s="218"/>
      <c r="D570" s="219"/>
      <c r="E570" s="288"/>
      <c r="F570" s="88"/>
      <c r="G570" s="3" t="s">
        <v>145</v>
      </c>
      <c r="H570" s="111">
        <f>H179+H413+H558</f>
        <v>1560967.8</v>
      </c>
      <c r="I570" s="231"/>
      <c r="J570" s="325"/>
      <c r="K570" s="325"/>
      <c r="L570" s="251"/>
    </row>
    <row r="571" spans="1:12" s="210" customFormat="1" ht="11.25" customHeight="1" x14ac:dyDescent="0.3">
      <c r="A571" s="226"/>
      <c r="B571" s="227"/>
      <c r="C571" s="218"/>
      <c r="D571" s="219"/>
      <c r="E571" s="288"/>
      <c r="F571" s="273" t="s">
        <v>26</v>
      </c>
      <c r="G571" s="274" t="s">
        <v>60</v>
      </c>
      <c r="H571" s="111">
        <f>H572+H573+H574</f>
        <v>130462.69999999998</v>
      </c>
      <c r="I571" s="231"/>
      <c r="J571" s="325"/>
      <c r="K571" s="325"/>
      <c r="L571" s="251"/>
    </row>
    <row r="572" spans="1:12" s="210" customFormat="1" ht="11.25" customHeight="1" x14ac:dyDescent="0.3">
      <c r="A572" s="226"/>
      <c r="B572" s="227"/>
      <c r="C572" s="218"/>
      <c r="D572" s="219"/>
      <c r="E572" s="288"/>
      <c r="F572" s="88"/>
      <c r="G572" s="3" t="s">
        <v>143</v>
      </c>
      <c r="H572" s="111">
        <f>H181+H415+H560</f>
        <v>40636.5</v>
      </c>
      <c r="I572" s="231"/>
      <c r="J572" s="325"/>
      <c r="K572" s="325"/>
      <c r="L572" s="251"/>
    </row>
    <row r="573" spans="1:12" s="210" customFormat="1" ht="11.25" customHeight="1" x14ac:dyDescent="0.3">
      <c r="A573" s="226"/>
      <c r="B573" s="326"/>
      <c r="C573" s="327"/>
      <c r="D573" s="328"/>
      <c r="E573" s="329"/>
      <c r="F573" s="88"/>
      <c r="G573" s="3" t="s">
        <v>144</v>
      </c>
      <c r="H573" s="111">
        <f>H182+H416+H561</f>
        <v>43647.299999999996</v>
      </c>
      <c r="I573" s="231"/>
      <c r="J573" s="289"/>
      <c r="K573" s="289"/>
      <c r="L573" s="290"/>
    </row>
    <row r="574" spans="1:12" ht="11.25" customHeight="1" x14ac:dyDescent="0.3">
      <c r="A574" s="112"/>
      <c r="B574" s="293"/>
      <c r="C574" s="623"/>
      <c r="D574" s="623"/>
      <c r="E574" s="623"/>
      <c r="F574" s="181"/>
      <c r="G574" s="301" t="s">
        <v>145</v>
      </c>
      <c r="H574" s="126">
        <f>H183+H417+H562</f>
        <v>46178.9</v>
      </c>
      <c r="I574" s="116"/>
      <c r="J574" s="116"/>
      <c r="K574" s="116"/>
      <c r="L574" s="207"/>
    </row>
    <row r="575" spans="1:12" ht="21" x14ac:dyDescent="0.4">
      <c r="A575" s="412"/>
      <c r="B575" s="294"/>
      <c r="C575" s="294"/>
      <c r="D575" s="295"/>
      <c r="E575" s="294"/>
      <c r="I575" s="96"/>
    </row>
    <row r="576" spans="1:12" ht="24" customHeight="1" x14ac:dyDescent="0.4">
      <c r="A576" s="413" t="s">
        <v>168</v>
      </c>
      <c r="B576" s="294"/>
      <c r="C576" s="294"/>
      <c r="D576" s="295"/>
      <c r="E576" s="294"/>
      <c r="I576" s="96"/>
    </row>
    <row r="577" spans="2:9" ht="21" x14ac:dyDescent="0.4">
      <c r="B577" s="294"/>
      <c r="C577" s="294"/>
      <c r="D577" s="295"/>
      <c r="E577" s="294"/>
      <c r="I577" s="96"/>
    </row>
    <row r="578" spans="2:9" ht="21" x14ac:dyDescent="0.4">
      <c r="B578" s="294" t="s">
        <v>138</v>
      </c>
      <c r="C578" s="294"/>
      <c r="D578" s="295"/>
      <c r="E578" s="294"/>
      <c r="H578" s="294" t="s">
        <v>139</v>
      </c>
      <c r="I578" s="96"/>
    </row>
    <row r="579" spans="2:9" ht="21" x14ac:dyDescent="0.4">
      <c r="B579" s="294"/>
      <c r="C579" s="294"/>
      <c r="D579" s="295"/>
      <c r="E579" s="294"/>
      <c r="I579" s="96"/>
    </row>
    <row r="580" spans="2:9" x14ac:dyDescent="0.3">
      <c r="I580" s="96"/>
    </row>
    <row r="581" spans="2:9" x14ac:dyDescent="0.3">
      <c r="I581" s="96"/>
    </row>
    <row r="582" spans="2:9" x14ac:dyDescent="0.3">
      <c r="I582" s="96"/>
    </row>
  </sheetData>
  <mergeCells count="370">
    <mergeCell ref="E337:E340"/>
    <mergeCell ref="F535:F536"/>
    <mergeCell ref="B374:B380"/>
    <mergeCell ref="C374:C381"/>
    <mergeCell ref="I300:I304"/>
    <mergeCell ref="J300:J304"/>
    <mergeCell ref="K300:K304"/>
    <mergeCell ref="L300:L304"/>
    <mergeCell ref="I390:I393"/>
    <mergeCell ref="J390:J393"/>
    <mergeCell ref="K390:K393"/>
    <mergeCell ref="L390:L393"/>
    <mergeCell ref="E305:E309"/>
    <mergeCell ref="F305:F306"/>
    <mergeCell ref="C324:F324"/>
    <mergeCell ref="E328:F328"/>
    <mergeCell ref="A336:L336"/>
    <mergeCell ref="A347:A350"/>
    <mergeCell ref="B347:B356"/>
    <mergeCell ref="C347:C354"/>
    <mergeCell ref="D347:D350"/>
    <mergeCell ref="E347:E350"/>
    <mergeCell ref="F347:F348"/>
    <mergeCell ref="I337:L337"/>
    <mergeCell ref="I347:L347"/>
    <mergeCell ref="E414:F414"/>
    <mergeCell ref="A374:A379"/>
    <mergeCell ref="E458:E463"/>
    <mergeCell ref="C574:E574"/>
    <mergeCell ref="E514:F514"/>
    <mergeCell ref="F519:F520"/>
    <mergeCell ref="A518:H518"/>
    <mergeCell ref="B519:B524"/>
    <mergeCell ref="B535:B536"/>
    <mergeCell ref="D535:D536"/>
    <mergeCell ref="C533:C534"/>
    <mergeCell ref="E559:F559"/>
    <mergeCell ref="E563:F563"/>
    <mergeCell ref="C541:C542"/>
    <mergeCell ref="D519:D520"/>
    <mergeCell ref="E519:E523"/>
    <mergeCell ref="E535:E539"/>
    <mergeCell ref="E555:F555"/>
    <mergeCell ref="E540:E542"/>
    <mergeCell ref="E547:F547"/>
    <mergeCell ref="E567:F567"/>
    <mergeCell ref="E551:F551"/>
    <mergeCell ref="A519:A520"/>
    <mergeCell ref="E543:F543"/>
    <mergeCell ref="C535:C540"/>
    <mergeCell ref="C527:C531"/>
    <mergeCell ref="E527:E531"/>
    <mergeCell ref="M263:M273"/>
    <mergeCell ref="D449:D454"/>
    <mergeCell ref="A475:L475"/>
    <mergeCell ref="E471:F471"/>
    <mergeCell ref="E449:E454"/>
    <mergeCell ref="F449:F454"/>
    <mergeCell ref="I451:L451"/>
    <mergeCell ref="I454:L454"/>
    <mergeCell ref="I456:L456"/>
    <mergeCell ref="E467:F467"/>
    <mergeCell ref="I467:L467"/>
    <mergeCell ref="I449:L449"/>
    <mergeCell ref="A420:I420"/>
    <mergeCell ref="I426:L426"/>
    <mergeCell ref="I428:L428"/>
    <mergeCell ref="C430:C438"/>
    <mergeCell ref="E430:E438"/>
    <mergeCell ref="D430:D438"/>
    <mergeCell ref="D394:F394"/>
    <mergeCell ref="A419:L419"/>
    <mergeCell ref="E410:F410"/>
    <mergeCell ref="A421:A422"/>
    <mergeCell ref="F421:F422"/>
    <mergeCell ref="I421:L421"/>
    <mergeCell ref="F458:F463"/>
    <mergeCell ref="I541:L541"/>
    <mergeCell ref="D506:F506"/>
    <mergeCell ref="E510:F510"/>
    <mergeCell ref="I504:L504"/>
    <mergeCell ref="D527:D528"/>
    <mergeCell ref="C519:C524"/>
    <mergeCell ref="C498:C505"/>
    <mergeCell ref="I488:L488"/>
    <mergeCell ref="I482:L482"/>
    <mergeCell ref="A492:L492"/>
    <mergeCell ref="A493:A496"/>
    <mergeCell ref="B493:B501"/>
    <mergeCell ref="C484:F484"/>
    <mergeCell ref="I484:L484"/>
    <mergeCell ref="C488:F488"/>
    <mergeCell ref="C476:C483"/>
    <mergeCell ref="D476:D480"/>
    <mergeCell ref="I535:L535"/>
    <mergeCell ref="C493:C497"/>
    <mergeCell ref="I537:L537"/>
    <mergeCell ref="I539:L539"/>
    <mergeCell ref="B421:B423"/>
    <mergeCell ref="D421:D422"/>
    <mergeCell ref="F430:F438"/>
    <mergeCell ref="I430:L430"/>
    <mergeCell ref="E476:E483"/>
    <mergeCell ref="C421:C424"/>
    <mergeCell ref="C449:C457"/>
    <mergeCell ref="E421:E429"/>
    <mergeCell ref="E439:E442"/>
    <mergeCell ref="F439:F440"/>
    <mergeCell ref="I439:L439"/>
    <mergeCell ref="I441:L441"/>
    <mergeCell ref="I444:L444"/>
    <mergeCell ref="I446:L446"/>
    <mergeCell ref="C458:C466"/>
    <mergeCell ref="D458:D463"/>
    <mergeCell ref="I478:L478"/>
    <mergeCell ref="E493:E497"/>
    <mergeCell ref="I493:L493"/>
    <mergeCell ref="I531:L531"/>
    <mergeCell ref="I533:L533"/>
    <mergeCell ref="I527:L527"/>
    <mergeCell ref="F527:F528"/>
    <mergeCell ref="C439:C445"/>
    <mergeCell ref="I435:L435"/>
    <mergeCell ref="I437:L437"/>
    <mergeCell ref="A476:A478"/>
    <mergeCell ref="B476:B480"/>
    <mergeCell ref="I480:L480"/>
    <mergeCell ref="I476:L476"/>
    <mergeCell ref="D493:D497"/>
    <mergeCell ref="I529:L529"/>
    <mergeCell ref="E357:F357"/>
    <mergeCell ref="C360:E360"/>
    <mergeCell ref="E283:E286"/>
    <mergeCell ref="I458:L458"/>
    <mergeCell ref="I460:L460"/>
    <mergeCell ref="I463:L463"/>
    <mergeCell ref="I465:L465"/>
    <mergeCell ref="C364:E364"/>
    <mergeCell ref="D382:D383"/>
    <mergeCell ref="C382:C388"/>
    <mergeCell ref="D374:D379"/>
    <mergeCell ref="E374:E379"/>
    <mergeCell ref="F374:F375"/>
    <mergeCell ref="E406:F406"/>
    <mergeCell ref="E402:F402"/>
    <mergeCell ref="E382:E389"/>
    <mergeCell ref="E366:E368"/>
    <mergeCell ref="F366:F367"/>
    <mergeCell ref="A365:L365"/>
    <mergeCell ref="B366:B372"/>
    <mergeCell ref="C366:C371"/>
    <mergeCell ref="D366:D368"/>
    <mergeCell ref="A366:A372"/>
    <mergeCell ref="E398:F398"/>
    <mergeCell ref="E361:F361"/>
    <mergeCell ref="I289:L289"/>
    <mergeCell ref="E291:E300"/>
    <mergeCell ref="A313:A323"/>
    <mergeCell ref="B313:B323"/>
    <mergeCell ref="C313:C315"/>
    <mergeCell ref="D313:D315"/>
    <mergeCell ref="C316:C321"/>
    <mergeCell ref="I322:L322"/>
    <mergeCell ref="I320:L320"/>
    <mergeCell ref="I313:L313"/>
    <mergeCell ref="F316:F317"/>
    <mergeCell ref="E313:E316"/>
    <mergeCell ref="F313:F315"/>
    <mergeCell ref="I307:L307"/>
    <mergeCell ref="F309:F310"/>
    <mergeCell ref="I309:L309"/>
    <mergeCell ref="I311:L311"/>
    <mergeCell ref="C305:C310"/>
    <mergeCell ref="A337:A342"/>
    <mergeCell ref="B337:B342"/>
    <mergeCell ref="C337:C342"/>
    <mergeCell ref="D337:D338"/>
    <mergeCell ref="F337:F338"/>
    <mergeCell ref="D305:D306"/>
    <mergeCell ref="A263:A264"/>
    <mergeCell ref="B263:B265"/>
    <mergeCell ref="D263:D264"/>
    <mergeCell ref="F263:F264"/>
    <mergeCell ref="I263:L263"/>
    <mergeCell ref="I265:L265"/>
    <mergeCell ref="C263:C273"/>
    <mergeCell ref="A291:A292"/>
    <mergeCell ref="B291:B299"/>
    <mergeCell ref="C291:C292"/>
    <mergeCell ref="A283:A284"/>
    <mergeCell ref="B283:B290"/>
    <mergeCell ref="D291:D292"/>
    <mergeCell ref="C297:C299"/>
    <mergeCell ref="I276:L276"/>
    <mergeCell ref="I279:L279"/>
    <mergeCell ref="I281:L281"/>
    <mergeCell ref="C283:C290"/>
    <mergeCell ref="D283:D284"/>
    <mergeCell ref="F283:F284"/>
    <mergeCell ref="I283:L283"/>
    <mergeCell ref="F297:F298"/>
    <mergeCell ref="I285:L285"/>
    <mergeCell ref="F129:F130"/>
    <mergeCell ref="E38:E46"/>
    <mergeCell ref="B208:B215"/>
    <mergeCell ref="I287:L287"/>
    <mergeCell ref="E176:F176"/>
    <mergeCell ref="A253:A254"/>
    <mergeCell ref="B253:B255"/>
    <mergeCell ref="C253:C254"/>
    <mergeCell ref="D253:D254"/>
    <mergeCell ref="E253:E254"/>
    <mergeCell ref="F253:F254"/>
    <mergeCell ref="I253:L253"/>
    <mergeCell ref="I255:L255"/>
    <mergeCell ref="I240:L240"/>
    <mergeCell ref="I251:L251"/>
    <mergeCell ref="A219:A220"/>
    <mergeCell ref="B219:B221"/>
    <mergeCell ref="C219:C227"/>
    <mergeCell ref="F230:F231"/>
    <mergeCell ref="C208:C218"/>
    <mergeCell ref="D208:D209"/>
    <mergeCell ref="E208:E210"/>
    <mergeCell ref="F208:F209"/>
    <mergeCell ref="C274:C282"/>
    <mergeCell ref="A12:A28"/>
    <mergeCell ref="C12:C20"/>
    <mergeCell ref="E12:E20"/>
    <mergeCell ref="C21:C26"/>
    <mergeCell ref="E80:F80"/>
    <mergeCell ref="A84:L84"/>
    <mergeCell ref="F38:F46"/>
    <mergeCell ref="A47:A50"/>
    <mergeCell ref="C47:C56"/>
    <mergeCell ref="E47:E52"/>
    <mergeCell ref="I76:L76"/>
    <mergeCell ref="A76:F76"/>
    <mergeCell ref="A38:A46"/>
    <mergeCell ref="B38:B44"/>
    <mergeCell ref="C38:C46"/>
    <mergeCell ref="A65:L65"/>
    <mergeCell ref="D21:D22"/>
    <mergeCell ref="E29:E37"/>
    <mergeCell ref="F29:F37"/>
    <mergeCell ref="E21:E24"/>
    <mergeCell ref="F73:F75"/>
    <mergeCell ref="E274:E282"/>
    <mergeCell ref="F274:F275"/>
    <mergeCell ref="J1:L1"/>
    <mergeCell ref="F21:F23"/>
    <mergeCell ref="F47:F52"/>
    <mergeCell ref="A57:F57"/>
    <mergeCell ref="B12:B18"/>
    <mergeCell ref="A29:A37"/>
    <mergeCell ref="A10:L10"/>
    <mergeCell ref="A11:L11"/>
    <mergeCell ref="D29:D30"/>
    <mergeCell ref="D7:D8"/>
    <mergeCell ref="E7:E8"/>
    <mergeCell ref="F7:F8"/>
    <mergeCell ref="G7:H8"/>
    <mergeCell ref="A5:L5"/>
    <mergeCell ref="A6:L6"/>
    <mergeCell ref="G9:H9"/>
    <mergeCell ref="A4:L4"/>
    <mergeCell ref="A7:A8"/>
    <mergeCell ref="B7:B8"/>
    <mergeCell ref="C7:C8"/>
    <mergeCell ref="I7:L7"/>
    <mergeCell ref="B29:B37"/>
    <mergeCell ref="C29:C37"/>
    <mergeCell ref="I57:L57"/>
    <mergeCell ref="I274:L274"/>
    <mergeCell ref="I242:L242"/>
    <mergeCell ref="I249:L249"/>
    <mergeCell ref="I269:L269"/>
    <mergeCell ref="I271:L271"/>
    <mergeCell ref="D242:D243"/>
    <mergeCell ref="F242:F243"/>
    <mergeCell ref="I259:L259"/>
    <mergeCell ref="I261:L261"/>
    <mergeCell ref="E263:E265"/>
    <mergeCell ref="D274:D282"/>
    <mergeCell ref="A149:F149"/>
    <mergeCell ref="E172:F172"/>
    <mergeCell ref="C85:C96"/>
    <mergeCell ref="B129:B133"/>
    <mergeCell ref="A111:A119"/>
    <mergeCell ref="B111:B119"/>
    <mergeCell ref="B154:B159"/>
    <mergeCell ref="E154:E160"/>
    <mergeCell ref="A153:L153"/>
    <mergeCell ref="A154:A157"/>
    <mergeCell ref="C154:C162"/>
    <mergeCell ref="F154:F156"/>
    <mergeCell ref="F160:F163"/>
    <mergeCell ref="A164:F164"/>
    <mergeCell ref="I164:L164"/>
    <mergeCell ref="F90:F91"/>
    <mergeCell ref="C120:F120"/>
    <mergeCell ref="E124:F124"/>
    <mergeCell ref="A128:L128"/>
    <mergeCell ref="A129:A132"/>
    <mergeCell ref="C129:C131"/>
    <mergeCell ref="A110:L110"/>
    <mergeCell ref="B85:B90"/>
    <mergeCell ref="D129:D130"/>
    <mergeCell ref="A242:A244"/>
    <mergeCell ref="B242:B244"/>
    <mergeCell ref="C242:C250"/>
    <mergeCell ref="J2:L2"/>
    <mergeCell ref="E66:E69"/>
    <mergeCell ref="E129:E134"/>
    <mergeCell ref="E137:E144"/>
    <mergeCell ref="E219:E221"/>
    <mergeCell ref="E242:E246"/>
    <mergeCell ref="B61:F61"/>
    <mergeCell ref="B47:B51"/>
    <mergeCell ref="F66:F67"/>
    <mergeCell ref="D66:D67"/>
    <mergeCell ref="D85:D86"/>
    <mergeCell ref="B66:B69"/>
    <mergeCell ref="A98:F98"/>
    <mergeCell ref="A102:F102"/>
    <mergeCell ref="D137:D138"/>
    <mergeCell ref="F137:F138"/>
    <mergeCell ref="A85:A89"/>
    <mergeCell ref="C66:C75"/>
    <mergeCell ref="E85:E91"/>
    <mergeCell ref="A66:A69"/>
    <mergeCell ref="C137:C139"/>
    <mergeCell ref="C111:C119"/>
    <mergeCell ref="D111:D112"/>
    <mergeCell ref="D197:D199"/>
    <mergeCell ref="E197:E199"/>
    <mergeCell ref="E186:E189"/>
    <mergeCell ref="A186:A188"/>
    <mergeCell ref="C186:C190"/>
    <mergeCell ref="F197:F198"/>
    <mergeCell ref="C230:C238"/>
    <mergeCell ref="E180:F180"/>
    <mergeCell ref="C181:E181"/>
    <mergeCell ref="C182:E182"/>
    <mergeCell ref="A184:L184"/>
    <mergeCell ref="A230:A232"/>
    <mergeCell ref="B230:B233"/>
    <mergeCell ref="A208:A210"/>
    <mergeCell ref="E111:E119"/>
    <mergeCell ref="F111:F119"/>
    <mergeCell ref="B137:B138"/>
    <mergeCell ref="A197:A199"/>
    <mergeCell ref="B197:B201"/>
    <mergeCell ref="F186:F187"/>
    <mergeCell ref="C183:E183"/>
    <mergeCell ref="A145:F145"/>
    <mergeCell ref="C197:C207"/>
    <mergeCell ref="B186:B189"/>
    <mergeCell ref="D186:D189"/>
    <mergeCell ref="Z241:AC241"/>
    <mergeCell ref="Z234:AC234"/>
    <mergeCell ref="Z237:AC237"/>
    <mergeCell ref="Z238:AC238"/>
    <mergeCell ref="Z239:AC239"/>
    <mergeCell ref="E168:F168"/>
    <mergeCell ref="M211:S211"/>
    <mergeCell ref="D230:D232"/>
    <mergeCell ref="E230:E232"/>
    <mergeCell ref="F238:F239"/>
    <mergeCell ref="A185:L185"/>
  </mergeCells>
  <phoneticPr fontId="0" type="noConversion"/>
  <pageMargins left="0.39370078740157483" right="0.31496062992125984"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2024-09-23T07:16:04Z</dcterms:modified>
</cp:coreProperties>
</file>