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e:\Users\Sagaydak\Desktop\Звіти по ПРОГРАМІ 2023\Звіт по Програмі за І пів 2023\"/>
    </mc:Choice>
  </mc:AlternateContent>
  <xr:revisionPtr revIDLastSave="0" documentId="13_ncr:1_{E339FED8-7697-4E1F-8B94-19699C9FDC6D}" xr6:coauthVersionLast="36" xr6:coauthVersionMax="36" xr10:uidLastSave="{00000000-0000-0000-0000-000000000000}"/>
  <bookViews>
    <workbookView xWindow="0" yWindow="0" windowWidth="18090" windowHeight="10095" activeTab="1" xr2:uid="{00000000-000D-0000-FFFF-FFFF00000000}"/>
  </bookViews>
  <sheets>
    <sheet name="Аркуш1" sheetId="1" r:id="rId1"/>
    <sheet name="Аркуш2" sheetId="2" r:id="rId2"/>
  </sheets>
  <definedNames>
    <definedName name="_xlnm.Print_Titles" localSheetId="0">Аркуш1!$3:$4</definedName>
    <definedName name="_xlnm.Print_Area" localSheetId="1">Аркуш2!$A$1:$H$156</definedName>
  </definedNames>
  <calcPr calcId="19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7" i="2" l="1"/>
  <c r="E81" i="2" l="1"/>
  <c r="E156" i="2" l="1"/>
  <c r="E149" i="2"/>
  <c r="E144" i="2"/>
  <c r="E127" i="2"/>
  <c r="E118" i="2"/>
  <c r="E88" i="2"/>
  <c r="E68" i="2"/>
  <c r="E60" i="2"/>
  <c r="E56" i="2"/>
  <c r="E50" i="2"/>
  <c r="E46" i="2"/>
  <c r="E43" i="2"/>
  <c r="E15" i="2"/>
  <c r="E11" i="2"/>
  <c r="E8" i="2"/>
  <c r="F25" i="1" l="1"/>
  <c r="F8" i="1"/>
</calcChain>
</file>

<file path=xl/sharedStrings.xml><?xml version="1.0" encoding="utf-8"?>
<sst xmlns="http://schemas.openxmlformats.org/spreadsheetml/2006/main" count="674" uniqueCount="222">
  <si>
    <t>Розпорядження Київського міського голови</t>
  </si>
  <si>
    <t>Дата</t>
  </si>
  <si>
    <t>Номер</t>
  </si>
  <si>
    <t>№ п/п</t>
  </si>
  <si>
    <t>Разом</t>
  </si>
  <si>
    <t>Головний розпорядник бюджетних коштів</t>
  </si>
  <si>
    <t>грн</t>
  </si>
  <si>
    <t>Прізвище та ініціали депутата Київської міської ради</t>
  </si>
  <si>
    <t>Сума передачі</t>
  </si>
  <si>
    <t>Сандалова Г. О.</t>
  </si>
  <si>
    <t>Онуфрійчук В. М.</t>
  </si>
  <si>
    <t>Павлик В. А.</t>
  </si>
  <si>
    <t xml:space="preserve">Дарницькій районній в місті Києві державній адміністрації для Територіального центру соціального обслуговування (надання соціальних послуг) Дарницького району міста Києва на придбання обладнання для виготовлення кисневих коктейлів, а саме: кисневого апарату МИТ-С одноканального для кисневого коктейлю </t>
  </si>
  <si>
    <t>Таранов А. В.</t>
  </si>
  <si>
    <t>Солом’янській районній в місті Києві державній адміністрації - Управлінню освіти Солом’янської районної в місті Києві державної адміністрації для гімназії «Міленіум» № 318 м. Києва на придбання інтерактивного комплекту у складі:
- дошка інтерактивна Smart Board SBM685V – 1 шт.;
- проектор InFocus IN126STx – 1 шт.;
- ноутбук HP 250 G6 (1XN72EA) – 1 шт.</t>
  </si>
  <si>
    <t xml:space="preserve">Дарницькій районній в місті Києві державній адміністрації - відділу культури Дарницької районної в місті Києві державної адміністрації для Централізованої бібліотечної системи Дарницького району м. Києва, а саме: для бібліотеки № 143 на придбання мультимедійного проектора, проекційного екрана та музичного центру </t>
  </si>
  <si>
    <t>Міщенко О. Г.</t>
  </si>
  <si>
    <t xml:space="preserve">Департаменту охорони здоров’я виконавчого органу Київської міської ради (Київської міської державної адміністрації) для комунального некомерційного підприємства «Центр первинної медико-санітарної допомоги № 4» Дніпровського району м. Києва на придбання комп’ютерної техніки: системного блоку Intel Celeron JI800 – 4 (чотири) штуки з бездротовою    мишею – 4 (чотири) штуки та бездротовою клавіатурою – 4 (чотири) штуки, монітора LED (діагональ не вище 20) – 4 (чотири) штуки </t>
  </si>
  <si>
    <t xml:space="preserve">Дніпровській районній в місті Києві державній адміністрації - відділу культури Дніпровської районної в місті Києві державної адміністрації для Централізованої бібліотечної системи Дніпровського району м. Києва, а саме: для бібліотеки імені В. Сосюри на придбання комп’ютерної техніки: моноблок ASUS V222GAK-BA002R (90PT0211-M00920) – 1 (одна) штука з мишею та клавіатурою, мультимедійна акустика Trust GXT 618 Asto + дроти для підключення до ноутбука – 1 (одна) штука, ноутбук Lenovo IdeaPad 330-15IKB (81DC0123RA) Onyx Black + бездротова миша – 1 (одна) штука </t>
  </si>
  <si>
    <t xml:space="preserve">Новіков О. О. </t>
  </si>
  <si>
    <t>Дніпровській районній в місті Києві державній адміністрації - Управлінню освіти Дніпровської районної в місті Києві державної адміністрації для середньої загальноосвітньої школи І-ІІІ ступенів № 99 м. Києва на придбання товарів, а саме:
- інтерактивна дошка Intboard UT-TBI82I – 1 шт.;
- проектор – 1 шт.;
- ноутбук HP 250 G6 (4QW21ES) Dark Ash – 1 шт.</t>
  </si>
  <si>
    <t>Шульга Н. І.</t>
  </si>
  <si>
    <t>Дарницькій районній в місті Києві державній адміністрації – Управлінню освіти Дарницької районної в місті Києві державної адміністрації для ліцею «Наукова зміна» на придбання проектора Casio XJ-V2-27500 – 1 (одна) штука та кронштейна для проектора Leatcom LT-CM-1 стельовий, універсальний 430-650 мм., білий – 1 (одна) штука</t>
  </si>
  <si>
    <t>Дарницькій районній в місті Києві державній адміністрації – Управлінню освіти Дарницької районної в місті Києві державної адміністрації для дошкільного навчального закладу (ясла-садок) комбінованого типу № 147 Дарницького району м. Києва на придбання спортивного інвентарю та меблів для дітей з вадами опорно-рухового апарату</t>
  </si>
  <si>
    <t xml:space="preserve">Дарницькій районній в місті Києві державній адміністрації – Управлінню освіти Дарницької районної в місті Києві державної адміністрації для дошкільного навчального закладу (ясла-садок) «Монтессорі-сад» Дарницького району м. Києва на придбання бітумного Ондуліну DIY та комплектуючих матеріалів до нього </t>
  </si>
  <si>
    <t xml:space="preserve">Департаменту культури виконавчого органу Київської міської ради (Київської міської державної адміністрації) для Музею історії міста Києва, а саме: філії Музею історії міста Києва «Літературно-меморіальний музей М. Булгакова» на придбання ноутбука Lenovo V130-15IKB – 1 (одна) штука та багатофункціонального пристрою Epson L3100 Фабрика друку – 1 (одна) штука </t>
  </si>
  <si>
    <t>Солом’янській районній в місті Києві державній адміністрації - управлінню житлово-комунального господарства та будівництва Солом’янської районної в місті Києві державної адміністрації для комунального підприємства «Керуюча компанія з обслуговування житлового фонду Солом’янського району м. Києва» на придбання та встановлення дитячого ігрового комплексу моделі HD17-134C (або його аналог) у кількості 1 (одна) штука за адресою: м. Київ, просп. Валерія Лобановського, 96</t>
  </si>
  <si>
    <t>Святошинській районній в місті Києві державній адміністрації – управлінню освіти, молоді та спорту Святошинської районної в місті Києві державної адміністрації для дошкільного навчального закладу № 60 у Святошинському районі м. Києва в сумі 50 000,00 грн (п’ятдесят тисяч гривень 00 копійок) на придбання комп’ютерної та мультимедійної техніки, а саме:
- ноутбук Dell Inspiron 15 win 10 – 1 шт.;
- мультимедійний проєктор Optoma – 1 шт.;
- проєкційний екран ATRIA MRS-HD-100D – 1 шт.;
- кронштейн для проєктора PRB-18S – 1 шт.;
- цифровий фотоапарат Canon PowerShot SX530HS – 1 шт.</t>
  </si>
  <si>
    <t>Солом’янській районній в місті Києві державній адміністрації - управлінню житлово-комунального господарства та будівництва Солом’янської районної в місті Києві державної адміністрації для комунального підприємства «Керуюча компанія з обслуговування житлового фонду Солом’янського району м. Києва» в сумі 247 500,00 грн (двісті сорок сім тисяч п’ятсот гривень 00 копійок) на придбання та встановлення дитячого ігрового комплексу, а також на придбання матеріалів для ремонту дитячого майданчика за адресою: м. Київ, вул. Кадетський Гай, 7, а саме:
- ігрового комплексу моделі HD17-102B (або його аналог) – 1 шт.;
- 100 літрів фарби;
- дерев’яних дощечок розміром 50x100x1500 – 66 шт.;
- дерев’яних дощечок розміром 40x200x1300 – 4 шт.;
- дерев’яних дощечок розміром 40x200x1000 – 3 шт.;
- дерев’яних дощечок розміром 50x200x1000 – 12 шт.;
- дерев’яних дощечок розміром 50x150x800 – 6 шт.;
- дерев’яних дощечок розміром 50x150x650 – 6 шт.;
- дерев’яних дощечок розміром 50x150x450 – 12 шт.</t>
  </si>
  <si>
    <t>Деснянській районній в місті Києві державній адміністрації – Управлінню житлово-комунального господарства Деснянської районної в місті Києві державної адміністрації для встановлення охоронної сигналізації для захисту ліфтового господарства та інженерного обладнання будинків, а саме:
- Житлово-будівельний кооператив «Індикатор-13» (м. Київ, вул. Градинська, буд. 10-а) – 29 824,00 грн;
- Житлово-будівельний кооператив «Арсеналець-25» (м. Київ, вул. Ніколаєва, буд. 1/27, 3, 3-а, 3-б) –                     37 567,00 грн;
- Житлово-будівельний кооператив «Автотранспортник-4» (м. Київ, просп. Маяковського, буд. 15-б, 15-в) – 36 854,00 грн;
- Житлово-будівельний кооператив «Автотранспортник-4» (м. Київ, просп. Маяковського, буд. 17-б, 17-в) – 36 854,00 грн.</t>
  </si>
  <si>
    <t xml:space="preserve">Департаменту охорони здоров’я виконавчого органу Київської міської ради (Київської міської державної адміністрації) для Київської міської клінічної лікарні № 1 на придбання шприцевих інфузійних насосів у кількості 5 (п’ять) штук у відділення невідкладної кардіології та інтенсивної терапії </t>
  </si>
  <si>
    <t>Мондриївський В. М.</t>
  </si>
  <si>
    <t xml:space="preserve">Подільській районній в місті Києві державній адміністрації, а саме: відділу культури, туризму та охорони культурної спадщини Подільської районної в місті Києві державної адміністрації для Київської дитячої школи мистецтв імені Стефана Турчака  на придбання баяна Етюд 205М2 (Б40) «Тульська гармонь» у кількості 1 (одна) штука </t>
  </si>
  <si>
    <t>Борозенець М. І</t>
  </si>
  <si>
    <t>Усього</t>
  </si>
  <si>
    <t xml:space="preserve">(відповідно до рішення Київської міської ради від 04.04.2019 № 513/7169 "Про внесення змін до рішення Київської міської ради від 13.12.2018 №416/6467 "Про бюджет міста Києва на 2019 рік") </t>
  </si>
  <si>
    <t xml:space="preserve">(відповідно до рішення Київської міської ради від 07.11.2019 № 22/7595 "Про внесення змін до рішення Київської міської ради від 13.12.2018 №416/6467 "Про бюджет міста Києва на 2019 рік") </t>
  </si>
  <si>
    <t>Солом’янській районній в місті Києві державній адміністрації – управлінню освіти Солом’янської районної в місті Києві державної адміністрації для навчально-виховного комплексу допрофесійної підготовки та технічної творчості молоді м. Києва на придбання товарів, а саме:
- кондиціонер Neoclima NS/NU-09AHEw – 5 шт.;
- проектор OPTOMA EH470 – 1 шт.;
- водонагрівач (бойлер) Bandini 2кВт 12л нижнє підключення – 1 шт.;
- водонагрівач (бойлер) Bandini 2кВт 12л верхнє підключення – 3 шт.</t>
  </si>
  <si>
    <t xml:space="preserve">Інформація щодо передачі бюджетних призначень іншим головним розпорядникам бюджетних коштів за їх погодженням по Програмі вирішення депутатами Київської міської ради соціально-економічних проблем,                                                                                                                                                                                   виконання передвиборних програм та доручень виборців на 2016-2020 роки у 2019 році                                                                                            </t>
  </si>
  <si>
    <t>Дарницька районна в місті Києві державна адміністрація</t>
  </si>
  <si>
    <t>Сума бюджетних призначень</t>
  </si>
  <si>
    <t>Зміст</t>
  </si>
  <si>
    <t>Примітка</t>
  </si>
  <si>
    <r>
      <t xml:space="preserve">Стан виконання  </t>
    </r>
    <r>
      <rPr>
        <b/>
        <sz val="8"/>
        <color theme="1"/>
        <rFont val="Times New Roman"/>
        <family val="1"/>
        <charset val="204"/>
      </rPr>
      <t>(лист депутата Київради та/або головного розпорядника бюджетних коштів)</t>
    </r>
  </si>
  <si>
    <t>Протокол постійної комісії Київради з питань бюджету та соціально-економічного розвитку</t>
  </si>
  <si>
    <t>Розпорядження заступника міського голови - секретаря Київської міської ради</t>
  </si>
  <si>
    <t xml:space="preserve">Розпорядження заступника міського голови - секретаря Київської міської ради або протокол ПК Київради з питань бюджету та соціально-економічного розвитку </t>
  </si>
  <si>
    <t>Шевченківська районна в місті Києві державна адміністрація</t>
  </si>
  <si>
    <t>Банас Д. М.</t>
  </si>
  <si>
    <t>На виконанні</t>
  </si>
  <si>
    <t>Департамент житлово-комунальної інфраструктури виконавчого органу Київської міської ради (Київської міської державної адміністрації)</t>
  </si>
  <si>
    <t>2/59</t>
  </si>
  <si>
    <t>Тихонович Ю. С.</t>
  </si>
  <si>
    <t>Придбання генератора для забезпечення альтернативного джерела електропостачання районної котельні "Жуляни" на вул. Івана Пулюя, 5-б</t>
  </si>
  <si>
    <t>Слончак В. В.</t>
  </si>
  <si>
    <t>Голосіївська районна в місті Києві державна адміністрація</t>
  </si>
  <si>
    <t>Деснянська районна в місті Києві державна адміністрація</t>
  </si>
  <si>
    <t>Дніпровська районна в місті Києві державна адміністрація</t>
  </si>
  <si>
    <t>Оболонська районна в місті Києві державна адміністрація</t>
  </si>
  <si>
    <t>Подільська районна в місті Києві державна адміністрація</t>
  </si>
  <si>
    <t>Святошинська районна в місті Києві державна адміністрація</t>
  </si>
  <si>
    <t>Солом'янська районна в місті Києві державна адміністрація</t>
  </si>
  <si>
    <t>5/62</t>
  </si>
  <si>
    <t>Опадчий І. М.</t>
  </si>
  <si>
    <t>Артеменко С. В.</t>
  </si>
  <si>
    <t>Проведення робіт по об'єкту: "Капітальний ремонт найпростіших укриттів та захисних споруд цивільного захисту за адресою: вул. Будівельників, буд. 35, м.Києва"</t>
  </si>
  <si>
    <t>Левченко О.</t>
  </si>
  <si>
    <t>Проведення капітального ремонту покрівлі житлового корпусу (елінгу) спортивного комплексу, який знаходиться за адресою: вул. Паркова дорога, 14, Труханів острів, м.Київ (спортивний комплекс)</t>
  </si>
  <si>
    <t>Андронов В.</t>
  </si>
  <si>
    <t>Зантарая Г.</t>
  </si>
  <si>
    <t>Кузьменко Є.</t>
  </si>
  <si>
    <t>Проведення капітального ремонту електричних мереж/електрощитових (підготовка об'єктів до опалювального сезону та заходи з енергозбереження) житлового будинку за адресою: просп. Оболонський, 34-Г, м.Києва</t>
  </si>
  <si>
    <t>Департамент транспортної інфраструктури виконавчого органу Київської міської ради (Київської міської державної адміністрації)</t>
  </si>
  <si>
    <t>Департамент охорони культурної спадщини виконавчого органу Київської міської ради (Київської міської державної адміністрації)</t>
  </si>
  <si>
    <t>23.03.2023</t>
  </si>
  <si>
    <t>Трубіцин В.</t>
  </si>
  <si>
    <t>Проведення ремонту (аварійний) приміщень школи І ступеня № 268 Оболонського району міста Києва</t>
  </si>
  <si>
    <t>Кулеба Є.</t>
  </si>
  <si>
    <t>Проведення капітального ремонту приміщень Дитячо-юнацької спортивної школи № 7 Шевченківського району м.Києва</t>
  </si>
  <si>
    <t>Маляревич О. В.</t>
  </si>
  <si>
    <t>Говорова О. І.</t>
  </si>
  <si>
    <t xml:space="preserve">Здійснення ремонту інженерних мереж (ХВП, ГВП, каналізація) житлового будинку за адресою: м. Київ, вул. Сковороди, буд.11 </t>
  </si>
  <si>
    <t xml:space="preserve">Здійснення поточного ремонту ліфта за адресою: м. Київ, вул.Турівська, буд.4 </t>
  </si>
  <si>
    <t xml:space="preserve">Здійснення ремонтних робіт у початковій школі «Поділля» з дошкільним підрозділом Подільського району м. Києва, вул. Щекавицька, буд. 25 </t>
  </si>
  <si>
    <t>Присяжнюк М. О.</t>
  </si>
  <si>
    <t>Проведення капітального ремонту покрівлі школи І-ІІІ ступенів  № 190 Деснянського району міста Києва, вул. Шолом-Алейхема, 16-А</t>
  </si>
  <si>
    <t>Конопелько М. В.</t>
  </si>
  <si>
    <t>Семенова К. І.</t>
  </si>
  <si>
    <t>Проведення капітального ремонту захисних споруд цивільного захисту (укриттів) за адресою: м. Київ, Повітрофлотський проспект, 14/17, ж/б</t>
  </si>
  <si>
    <t xml:space="preserve">Проведення капітального ремонту захисних споруд цивільного захисту (укриттів) за адресою: м. Київ, вул. Вацлава Гавела, 34б, ж/б </t>
  </si>
  <si>
    <t xml:space="preserve">Проведення капітального ремонту захисних споруд цивільного захисту (укриттів) за адресою: Київ, вул. Олекси Тихого, 40/16, ж/б </t>
  </si>
  <si>
    <t>Департаменту культури виконавчого органу Київської міської ради (Київської міської державної адміністрації)</t>
  </si>
  <si>
    <t>Будівництво артезіанської свердловини малої продуктивності на проспекті Любомира Гузара, 8-А у Солом’янському районі м. Києва</t>
  </si>
  <si>
    <t>Федоренко Ю. С.</t>
  </si>
  <si>
    <t>Проведення капітального ремонту (проведення робіт з підготовки до опалювального сезону та здійснення заходів з енергозбереження) фасадів житлового будинку за адресою: м. Київ, вулиця Миропільська, 37</t>
  </si>
  <si>
    <t>Овраменко О. В.</t>
  </si>
  <si>
    <t>Ар'єва Я. В.</t>
  </si>
  <si>
    <t>Здійснення капітального ремонту електричних мереж/електрощитових (підготовка об’єктів до опалювального сезону та заходи з енергозбереження) за адресою: місто Київ, проспект Маршала Рокоссовського, будинок 4</t>
  </si>
  <si>
    <t>Здійснення капітального ремонту електричних мереж/електрощитових (підготовка об’єктів до опалювального сезону та заходи з енергозбереження) за адресою: місто Київ, вулиця Левка Лук’яненка, будинок 19</t>
  </si>
  <si>
    <t>Вітренко А. О.</t>
  </si>
  <si>
    <t>Вітренка А. О.</t>
  </si>
  <si>
    <t>Департамент охорони здоров'я виконавчого органу Київської міської ради (Київської міської державної адміністрації)</t>
  </si>
  <si>
    <t>Пашинна Л. В.</t>
  </si>
  <si>
    <t>Закупівля медичного обладнання для комунального некомерційного підприємства  «Київська міська клінічна  лікарня № 1» виконавчого органу  Київської міської ради (Київської міської державної адміністрації)</t>
  </si>
  <si>
    <t>Бурдукова В. В.</t>
  </si>
  <si>
    <t>Департамент молоді та спорту виконавчого органу Київської міської ради (Київської міської державної адміністрації)</t>
  </si>
  <si>
    <t>Андронов В. Є.</t>
  </si>
  <si>
    <t>Встановлення систем безперебійного живлення, аварійного освітлення укриттів та евакуаційних виходів для середньої загальноосвітньої школи І-ІІІ ступенів № 4 м. Києва вул. С. Стальського, 26-А</t>
  </si>
  <si>
    <t>Проведення капітального ремонту захисних споруд цивільного захисту (укриття) за адресою: м. Київ, вул. Єреванська,11 (Комунальний заклад «Театрально-видовищний заклад культури «Київський камерний театр «Дивний замок»)</t>
  </si>
  <si>
    <t>Придбання шаф для переодягання школи вищої спортивної майстерності міста Києва</t>
  </si>
  <si>
    <t xml:space="preserve">Проєктні роботи на будівництво під'їздних шляхів до земельної ділянки, наданої для будівництва житлових будинків для забезпечення житлом учасників АТО та громадян, які перебувають на квартирному обліку, за адресою: вул. Жулянська,5 у Голосіївському районі м. Києва </t>
  </si>
  <si>
    <t>10/67</t>
  </si>
  <si>
    <t>Департамент освіти і науки виконавчого органу Київської міської ради (Київської міської державної адміністрації)</t>
  </si>
  <si>
    <t>Придбання обладнання в технічно-інженерні лабораторії та відеокамер для Київського палацу дітей та юнацтва</t>
  </si>
  <si>
    <t>Андрусишин В. Й.</t>
  </si>
  <si>
    <t>Баленко І. М.</t>
  </si>
  <si>
    <t>Бойченко П. І.</t>
  </si>
  <si>
    <t>Габібуллаєва Д. Т.</t>
  </si>
  <si>
    <t>Ємець Л. О.</t>
  </si>
  <si>
    <t>Задерейко А. І.</t>
  </si>
  <si>
    <t>Криворучко Т. Г.</t>
  </si>
  <si>
    <t>Левченко О. А.</t>
  </si>
  <si>
    <t>Окопний О. Ю.</t>
  </si>
  <si>
    <t>Пастухова Н. Ю.</t>
  </si>
  <si>
    <t>Погребиський О. І.</t>
  </si>
  <si>
    <t>Порайко А. М.</t>
  </si>
  <si>
    <t>Порошенко М. А.</t>
  </si>
  <si>
    <t>Сторожук В. П.</t>
  </si>
  <si>
    <t>Супрун О. С.</t>
  </si>
  <si>
    <t>Таран С. В.</t>
  </si>
  <si>
    <t>Тимченко О. С.</t>
  </si>
  <si>
    <t>Турець В. В.</t>
  </si>
  <si>
    <t>Усов К. Г.</t>
  </si>
  <si>
    <t>Ясинський Г. І.</t>
  </si>
  <si>
    <t>Хацевич І. М.</t>
  </si>
  <si>
    <t>Коваленко Г. М.</t>
  </si>
  <si>
    <t>Кононенко В. І.</t>
  </si>
  <si>
    <t>Проведення капітального ремонту приміщень (у тому числі проєктні роботи) комунального некомерційного підприємства "Олександрівська клінічна лікарня м. Києва" виконавчого органу  Київської міської ради (Київської міської державної адміністрації) під створення відділення протезування та фізичної реабілітації, з метою надання медичної допомоги постраждалим від російської агресії</t>
  </si>
  <si>
    <t>Свириденко Г. В.</t>
  </si>
  <si>
    <t xml:space="preserve">Проведення ремонтних робіт (заміна вікон) у школі І-ІІІ ступенів № 232 Оболонського району м. Києва за адресою: вул. Йорданська, буд. 4-Г, м.Києва </t>
  </si>
  <si>
    <t>Департамент соціальної політики виконавчого органу Київської міської ради (Київської міської державної адміністрації)</t>
  </si>
  <si>
    <t>32</t>
  </si>
  <si>
    <t xml:space="preserve">Зведення укриття для Святошинського дитячого будинку-інтернату за адресою: вулиця М. Котельникова, буд. 51, місто Київ </t>
  </si>
  <si>
    <t xml:space="preserve">Проведення капітального ремонту (проведення робіт з підготовки до опалювального сезону та здійснення заходів з енергозбереження) фасадів навчально-виховного комплексу Монтессорі з поглибленим вивченням англійської мови (дошкільний навчальний заклад – школа І ступеня) у м. Києві на вул. Ентузіастів, буд. 1/5 </t>
  </si>
  <si>
    <t>44</t>
  </si>
  <si>
    <t xml:space="preserve">Проведення капітального ремонту найпростіших укриттів та захисних споруд цивільного захисту для закладу фахової передвищої освіти «Київський міський медичний коледж» за адресою: вулиця Братиславська, буд. 5, місто Київ </t>
  </si>
  <si>
    <t>102</t>
  </si>
  <si>
    <t xml:space="preserve">Закупівля спеціалізованого вантажного автомобіля на базі шасі Ford Transit в кількості одна одиниця комунальній корпорації «Київавтодор» для комунального підприємства «Шляхово-експлуатаційне управління по ремонту та утриманню автомобільних шляхів та споруд на них Голосіївського району» м. Києва </t>
  </si>
  <si>
    <t xml:space="preserve">Інформація щодо переданих бюджетних призначень іншим головним розпорядникам бюджетних коштів за їх погодженням по Програмі вирішення депутатами Київської міської ради соціально-економічних проблем,                                                                                                                                                                                   виконання передвиборних програм та доручень виборців на 2021-2025 роки за І півріччя 2023 року                                                                                          </t>
  </si>
  <si>
    <t>Проведення робіт з капітального ремонту фасаду  за адресою: 
вул. Ревуцького,19/1, місто Київ</t>
  </si>
  <si>
    <t>Проведення капітального ремонту покрівлі дошкільного навчального закладу (ясла-садок) № 678 Дарницького району міста Києва за адресою:
 вул. Волго-Донська, 77, місто Київ</t>
  </si>
  <si>
    <t>Проведення капітального ремонту покрівлі спеціалізованої загальноосвітньої школи І-ІІІ ступенів з поглибленим вивченням української мови та літератури
 № 127 Дарницького району міста Києва за адресою: вул. Ялтинська, 13, місто Київ</t>
  </si>
  <si>
    <t xml:space="preserve">Проведення капітального ремонту покрівель дошкільного навчального закладу 
№ 404 у м. Києві на вул. Ентузіастів, буд. 35/2 </t>
  </si>
  <si>
    <t>Проведення робіт по об’єкту «Капітальний  ремонт найпростіших укриттів  та захисних споруд цивільного захисту за адресами: б-р Перова, 50-Б,
 вул. М.Кибальчича, 7-А, вул. М.Кибальчича, 9, вул. М.Кибальчича, 7-Б, 
б-р Перова, 50, б-р Перова, 48-Б»</t>
  </si>
  <si>
    <t xml:space="preserve">Встановлення систем безперебійного живлення, аварійного освітлення укриттів та евакуаційних виходів для закладу дошкільної освіти № 433 «Дивосвіт»,  
вул. П. Запорожця, 8-А, міста Києва </t>
  </si>
  <si>
    <t xml:space="preserve">Встановлення систем безперебійного живлення, аварійного освітлення укриттів та евакуаційних виходів для закладу дошкільної освіти № 453, 
 бульв. Перова, 28-А, міста Києва </t>
  </si>
  <si>
    <t xml:space="preserve">Встановлення систем безперебійного живлення, аварійного освітлення укриттів та евакуаційних виходів для закладу дошкільної освіти № 473,  
вул. П. Запорожця, 13-А, міста Києва </t>
  </si>
  <si>
    <t xml:space="preserve">Встановлення систем безперебійного живлення, аварійного освітлення укриттів та евакуаційних виходів для закладу дошкільної освіти № 481, 
 бульв. Перова, 8-А, міста Києва </t>
  </si>
  <si>
    <t xml:space="preserve">Встановлення систем безперебійного живлення, аварійного освітлення укриттів та евакуаційних виходів для закладу дошкільної освіти № 655,  
вул. О. Дашкевича, 4-В, міста Києва </t>
  </si>
  <si>
    <t>Проведення капітального ремонту покрівлі (підготовка об'єктів до опалювального сезону та заходи з енергозбереження) житлового будинку за адресою: 
вул. Прирічна, 17-Г м.Києва</t>
  </si>
  <si>
    <t xml:space="preserve">Здійснення ремонтних робіт з облаштування даху спеціальної школи №5
 ім. Я.П.Батюка м.Києва, вулиця Вишгородська, 35 </t>
  </si>
  <si>
    <t>Проведення ремонтних робіт у Центрі у справах сім'ї та жінок "Родинний дім" Святошинського району м.Києва за адресою: вул. Кільцева дорога, 5-Б, 
міста Києва</t>
  </si>
  <si>
    <t>Проведенняя ремонтних робіт у Центрі у справах сім’ї та жінок «Родинний дім» Святошинського району м. Києва за адресою: вул. Кільцева дорога, 5-Б,
 міста Києва</t>
  </si>
  <si>
    <t xml:space="preserve">Закупівля технічних засобів для організації навчання у спеціальній 
школі-інтернаті І-ІІІ ступенів № 15 міста Києва </t>
  </si>
  <si>
    <t>Проведення капітального ремонту їдальні Дитячо-юнацької спортивної школи 
№ 7 за адресою:  вул. Паркова дорога, 14, Труханів острів, м.Київ (спортивний комплекс)</t>
  </si>
  <si>
    <t xml:space="preserve">Реконструкція інженерного вводу житлового будинку комунальної форми власності із встановленням вузлів комерційного обліку теплової енергії разом з програмно-апаратною частиною диспетчеризації по вул. Любомира Гузара, 38-А у Солом'янському  район міста Києва </t>
  </si>
  <si>
    <t>Реконструкція інженерного вводу житлового будинку об’єднаня співвласників багатоквартирного будинку із встановленням вузлів комерційного обліку теплової енергії разом з програмно-апаратною частиною диспетчеризації по  
вул. Миколи Голего, 12 у Солом'янському  район міста Києва</t>
  </si>
  <si>
    <t>Виконання ремонтно-реставраційних робіт на об’єкті «Пам’ятник князю Володимиру (пам’ятка монументального мистецтва національного значення, охоронний № 260009-Н, постанова Кабінету Міністрів України від 03.09.2009 
№ 928, за адресою: м. Київ, Подільський район, Володимирська гірка)» у сумі 
100 000,00 грн (сто тисяч гривень нуль копійок), у тому числі проектні роботи – 
100 000,00 грн (сто тисяч гривень нуль копійок)</t>
  </si>
  <si>
    <t xml:space="preserve">Капітальний ремонт нежитлової будівлі» корпус  «1», «2» Технічного ліцею 
м. Києва вулиця Тампере, 9 (1 корпус), вулиця Тампере 10 (2 корпус) у Дніпровському районі м. Києва </t>
  </si>
  <si>
    <t xml:space="preserve">Проведення капітального ремонту інженерних мереж холодного водопостачання, гарячого водопостачання та каналізації (проведення робіт з підготовки до опалювального сезону та здійснення заходів з енергозбереження) за адресою: 
вул. Ентузіастів, 7 у Дніпровському районі м. Києва                                                                                                                                                                                                  </t>
  </si>
  <si>
    <t xml:space="preserve">Проведення капітального ремонту інженерних мереж холодного водопостачання, гарячого водопостачання та каналізації (проведення робіт з підготовки до опалювального сезону та здійснення заходів з енергозбереження) за адресою: Бульвар Ігоря Шамо, 19 у Дніпровському районі м. Києва </t>
  </si>
  <si>
    <t>Здійснення капітального ремонту електричних мереж/електрощитових (підготовка об’єктів до опалювального сезону та заходи з енергозбереження) за адресою: місто Київ, проспект Маршала Рокоссовського, будинок 4-А</t>
  </si>
  <si>
    <t>Проведення аварійно-ремонтних робіт, а також закупівлі меблів, техніки та інвентарю для облаштування кімнати дружньої до опитування дітей для Центру у справах сім’ї та жінок «Родинний дім» за адресою: вулиця Кільцева дорога, 5-Б, міста Києва</t>
  </si>
  <si>
    <t>Білоцерковець Д. О.</t>
  </si>
  <si>
    <t>Кузьменко Є. А.</t>
  </si>
  <si>
    <t>Наконечний М. В.</t>
  </si>
  <si>
    <t>Царенко М. О.</t>
  </si>
  <si>
    <t>Шаповал А. А.</t>
  </si>
  <si>
    <t>Проведення робіт по об'єкту:  "Капітальний ремонт фасаду спеціалізованої школи І-ІІІ ступенів № 234 м. Києва з поглибленим вивченням економіки і права Дніпровського району м.Києва" (м. Київ, вул. Райдужна, 12)</t>
  </si>
  <si>
    <t>Проведення робіт по заміні дверей та вікон за адресою: вул. Ревуцького, 
буд. 4, м. Київ</t>
  </si>
  <si>
    <t xml:space="preserve">Проведення робіт з благоустрою дитячого майданчика за адресою:                                            вул. Петра Григоренка, буд.1/7, м. Київ    </t>
  </si>
  <si>
    <t>Придбання спортивного інвентарю для закладів освіти та позашкільних закладів</t>
  </si>
  <si>
    <t>Придбання телевізора, ноутбуків, лав для сидіння, крісла-грушу, мати гімнастичні для гімназії №59 імені О.М. Бойченка міста Києва, яка розташована за адресою: вулиця Велика Китаївська, 85</t>
  </si>
  <si>
    <t>Придбання інтерактивної панелі (мультиборду), розкладних стільців, зарядних станцій «Портативна електростанція» для спеціалізованої школи I-III ступенів з поглибленим вивченням англійської мови №85 міста Києва, яка розташована за адресою: місто Київ, проспект Голосіївський, 36</t>
  </si>
  <si>
    <t>Придбання  інтерактивної панелі (мультиборду), крісел-груш, зарядні станції «Портативна електростанція» для спеціалізованої школи I-III ступенів з поглибленим вивченням французької мови №269 міста Києва, яка розташована за адресою: місто Київ, проспект Академіка Глушкова, 17А</t>
  </si>
  <si>
    <t>Придбання ноутбука, телевізора, джерела безперебійного живлення, інтерактивної панелі (мультиборду), крісел-груш, розкладних стільців, зарядні станції «Портативна електростанція» для школи II-Ш ступенів №319 імені Валерія Лобановського міста Києва, яка розташована за адресою: місто Київ, проспект Валерія Лобановського, 146-148</t>
  </si>
  <si>
    <t>Ковалевська Л. О.</t>
  </si>
  <si>
    <t>Реконструкція нежитлових будівель літ. "А-ІІ", "Б", "В", "Г" комплексної дитячо-юнацької спортивної школи № 15 за адресою: вул. Ягідна, 2 у Голосіївському районі м.Києва</t>
  </si>
  <si>
    <t>Виконано</t>
  </si>
  <si>
    <t>70</t>
  </si>
  <si>
    <t xml:space="preserve">Протокол пленарного  засідання </t>
  </si>
  <si>
    <t>Придбання обладнання для школи І-ІІІ ступенів № 190 Деснянського району міста Києва, вул. Шолом-Алейхема, 16-А</t>
  </si>
  <si>
    <t>Проведення капітального ремонту по заміні вікон у  школі І-ІІІ ступенів № 276  Деснянського району міста Києва</t>
  </si>
  <si>
    <t xml:space="preserve">Встановлення систем безперебійного живлення, аварійного освітлення укриттів та евакуаційних виходів для закладу дошкільної освіти № 381,
 вул. С. Стальського, 10-А, міста Києва </t>
  </si>
  <si>
    <t>Встановлення систем безперебійного живлення, аварійного освітлення укриттів та евакуаційних виходів для спеціалізованої школи І-ІІІ ступенів № 98 м. Києва з поглибленим вивченням англійської мови (початкова школа), 
 вул. Микитенка, 11-Б</t>
  </si>
  <si>
    <t>Встановлення систем безперебійного живлення, аварійного освітлення укриттів та евакуаційних виходів для спеціалізованої школи І-ІІІ ступенів № 98 м. Києва з поглибленим вивченням англійської мови (старша школа), вул. Микитенка, 7</t>
  </si>
  <si>
    <t>Встановлення систем безперебійного живлення, аварійного освітлення укриттів та евакуаційних виходів для середньої загальноосвітньої школи І-ІІІ ступенів  
№ 158  м. Києва, вул. С. Стальського, 12</t>
  </si>
  <si>
    <t>Встановлення систем безперебійного живлення, аварійного освітлення укриттів та евакуаційних виходів для спеціальної школи-інтернату № 26 м. Києва, 
бульв. Перова, 1</t>
  </si>
  <si>
    <t xml:space="preserve">Закупівля та монтування ударопоглинального покриття на 830 кв.м. стадіону «ТЕМП» за адресою: вул. Авіаконструкторська, 10-А, міста Києва </t>
  </si>
  <si>
    <t>Придбання меблів для найпростіших укриттів закладів освіти Шевченківського району міста Києва</t>
  </si>
  <si>
    <t>Виконання ремонтно-реставраційних робіт на об’єкті «Реставрація Покровської церкви та дзвіниці (Пам`ятка національного значення. Постанова Ради Міністрів УРСР від 24.08.1963 № 970 охоронний № 23) по вул. Покровська, 7 у Подільському районі 
м. Києва»</t>
  </si>
  <si>
    <t>Придбання  інтерактивної панелі (мультиборду), джерела безперебійного живлення, багатофункціонального пристрою (принтер-копі-сканер, лазерний для кольорового друку), крісло-груша, зарядна станція «Портативна електростанція» для спеціалізованої школи I-III ступенів №286 міста Києва, яка розташована за адресою: місто Київ, 
вул. Заболотного, 6-А</t>
  </si>
  <si>
    <t xml:space="preserve">Проведення робіт по заміні дверей та вікон за адресою:                                            
вул. Петра Григоренка, буд.1/7, м. Київ                                                                                                </t>
  </si>
  <si>
    <t>Проведення робіт по заміні дверей та вікон за адресою: вул. Петра Григоренка, буд.1, 
м. Київ</t>
  </si>
  <si>
    <t>Проведення робіт із благоустрою (створення дитячого майданчика) за адресою:
 вул. Здолбунівська, 9, місто Київ</t>
  </si>
  <si>
    <t>Проведення робіт  по заміні вікон у місцях загального користування  за адресою:
 вул. Ревуцького, 11-А, місто Київ</t>
  </si>
  <si>
    <t>Проведення робіт  по заміні вікон у місцях загального користування  за адресою:
 вул. Урлівська, 17, місто Київ</t>
  </si>
  <si>
    <t xml:space="preserve">Проведення реконструкції з добудовою спеціалізованої школи І-ІІІ ступенів № 23 з поглибленим вивченням англійської мови Деснянського району міста Києва на 
вул. Путивльській, 35 </t>
  </si>
  <si>
    <t>Проведення ремонтних робіт (заміна вікон) у спеціалізованій школі І-ІІІ ступенів № 65 
м. Києва з поглибленим вивченням іноземних мов, яка розташована за адресою: 
м. Київ, вул. Пантелеймона Куліша, буд. 5</t>
  </si>
  <si>
    <t xml:space="preserve">Проведення капітального ремонту найпростіших укриттів та захисних споруд  цивільного захисту у спеціалізованому дошкільному навчальному закладу  (дитячий садок) № 569 Деснянського району міста Києва, вул. Миколи Матеюка, 15-А </t>
  </si>
  <si>
    <t xml:space="preserve">Проведення капітального ремонту (проведення робіт з підготовки до опалювального сезону та здійснення заходів з енергозбереження) фасадів середньої загальноосвітньої школи І-ІІІ ступенів № 258 м. Києва, вул. Міста Шалетт, буд. 1-А </t>
  </si>
  <si>
    <t>Встановлення систем безперебійного живлення, аварійного освітлення укриттів та евакуаційних виходів для середньої загальноосвітньої школи І-ІІІ ступенів №201
 м. Києва, бульв. Перова, 14-А</t>
  </si>
  <si>
    <t>Встановлення систем безперебійного живлення, аварійного освітлення укриттів та евакуаційних виходів для спеціалізованої школи-інтернату І-ІІ ступенів №14
 м. Києва з поглибленим вивченням предметів художньо-естетичного циклу,
 бульв. Перова, 3</t>
  </si>
  <si>
    <t xml:space="preserve">Проведення капітального ремонту інженерних мереж холодного водопостачання та каналізації (проведення робіт з підготовки до опалювального сезону та здійснення заходів з енергозбереження) за адресою: Русанівська набережна, 12 у Дніпровському районі
 м. Києва       </t>
  </si>
  <si>
    <t>Проведення капітального ремонту (проведення робіт з підготовки до опалювального сезону та здійснення заходів з енергозбереження) покрівлі та зовнішніх стін ліфтової шахти житлового будинку за адресою: м. Київ, бульвар Дарницький, 3</t>
  </si>
  <si>
    <t>Проведення капітального ремонту (проведення робіт з підготовки до опалювального сезону та здійснення заходів з енергозбереження) фасадів навчально-виховного комплексу «Домінанта» (дошкільний навчальний заклад-спеціалізована школа І ступеня-суспільно-гуманітарна гімназія-спеціалізована школа № 204 з поглибленим вивченням фізичної культури), м. Київ, вулиця Юності, 3</t>
  </si>
  <si>
    <t>Проведення робіт по об'єкту: "Розробка проєкту та проведення у майбутньому капітального ремонту спортивного стадіону" спеціалізованої школи І-ІІІ ступенів № 234 м. Києва з поглибленим вивченням економіки і права Дніпровського району 
м. Києва (м. Київ, вул. Райдужна, 12)</t>
  </si>
  <si>
    <t xml:space="preserve">Здійснення капітального ремонту фасаду загальноосвітнього навчального закладу 
І ступеня «Школа - дитячий садок «Родзинка» з поглибленим вивченням іноземної мови» Подільського району м.Києва, вулиця Межова, 23-А </t>
  </si>
  <si>
    <t xml:space="preserve">Здійснення капітального ремонту покрівлі спеціалізованої школи-дитячого садка
 І ступеня «Дивоцвіт» Подільського району м. Києва,
 проспект Правди, буд.64-Б </t>
  </si>
  <si>
    <t>Здійснення ремонтних робіт електромереж/елетрощитових за адресою: м. Київ, 
вул. Волоська, буд. 18/17</t>
  </si>
  <si>
    <t>Здійснення ремонтних робіт електромереж/елетрощитових за адресою: м. Київ, 
вул. Костянтинівська, буд. 4</t>
  </si>
  <si>
    <t>Проведення комплексного ремонту укриття закладу дошкільної освіти (ясла-садок) комбінованого типу № 180 на вулиці Юрія Іллєнка, 28-А у Шевченківському районі м. Києва - у сумі 1 500 000,00 грн.                                                                
Проведення капітального ремонту найпростіших укриттів та захисних споруд цивільного захисту початкового спеціалізованого мистецького навчального закладу «Київська дитяча школа мистецтв № 5 імені Л. Ревуцького» на вулиці Борщагівській, 14 у Шевченківському районі міста Києва - у сумі 3 500 000,00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</si>
</sst>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04"/>
      <scheme val="minor"/>
    </font>
    <font>
      <b/>
      <sz val="14"/>
      <color theme="1"/>
      <name val="Times New Roman"/>
      <family val="1"/>
      <charset val="204"/>
    </font>
    <font>
      <sz val="12"/>
      <color theme="1"/>
      <name val="Times New Roman"/>
      <family val="1"/>
      <charset val="204"/>
    </font>
    <font>
      <b/>
      <sz val="12"/>
      <color theme="1"/>
      <name val="Times New Roman"/>
      <family val="1"/>
      <charset val="204"/>
    </font>
    <font>
      <b/>
      <sz val="10"/>
      <color theme="1"/>
      <name val="Times New Roman"/>
      <family val="1"/>
      <charset val="204"/>
    </font>
    <font>
      <sz val="10"/>
      <color theme="1"/>
      <name val="Times New Roman"/>
      <family val="1"/>
      <charset val="204"/>
    </font>
    <font>
      <b/>
      <sz val="11"/>
      <color theme="1"/>
      <name val="Times New Roman"/>
      <family val="1"/>
      <charset val="204"/>
    </font>
    <font>
      <b/>
      <sz val="13"/>
      <color theme="1"/>
      <name val="Times New Roman"/>
      <family val="1"/>
      <charset val="204"/>
    </font>
    <font>
      <b/>
      <sz val="8"/>
      <color theme="1"/>
      <name val="Times New Roman"/>
      <family val="1"/>
      <charset val="204"/>
    </font>
    <font>
      <sz val="12"/>
      <name val="Times New Roman"/>
      <family val="1"/>
      <charset val="204"/>
    </font>
    <font>
      <b/>
      <sz val="12"/>
      <name val="Times New Roman"/>
      <family val="1"/>
      <charset val="204"/>
    </font>
    <font>
      <sz val="9"/>
      <name val="Times New Roman"/>
      <family val="1"/>
      <charset val="204"/>
    </font>
    <font>
      <sz val="11"/>
      <name val="Times New Roman"/>
      <family val="1"/>
      <charset val="204"/>
    </font>
    <font>
      <b/>
      <sz val="11"/>
      <name val="Times New Roman"/>
      <family val="1"/>
      <charset val="204"/>
    </font>
    <font>
      <sz val="11"/>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44">
    <xf numFmtId="0" fontId="0" fillId="0" borderId="0" xfId="0"/>
    <xf numFmtId="0" fontId="2" fillId="0" borderId="0" xfId="0" applyFont="1" applyBorder="1"/>
    <xf numFmtId="0" fontId="2" fillId="0" borderId="5" xfId="0" applyFont="1" applyBorder="1" applyAlignment="1">
      <alignment horizontal="center" wrapText="1"/>
    </xf>
    <xf numFmtId="0" fontId="2" fillId="0" borderId="0" xfId="0" applyFont="1" applyBorder="1" applyAlignment="1">
      <alignment horizontal="center" wrapText="1"/>
    </xf>
    <xf numFmtId="0" fontId="2" fillId="0" borderId="0" xfId="0" applyFont="1" applyBorder="1" applyAlignment="1">
      <alignment horizontal="right" wrapText="1"/>
    </xf>
    <xf numFmtId="4" fontId="0" fillId="0" borderId="0" xfId="0" applyNumberFormat="1"/>
    <xf numFmtId="0" fontId="2" fillId="2" borderId="0" xfId="0" applyFont="1" applyFill="1" applyBorder="1" applyAlignment="1">
      <alignment vertical="center"/>
    </xf>
    <xf numFmtId="0" fontId="0" fillId="0" borderId="0" xfId="0" applyBorder="1"/>
    <xf numFmtId="0" fontId="3" fillId="0" borderId="1" xfId="0" applyFont="1" applyBorder="1" applyAlignment="1">
      <alignment horizontal="center" vertical="center" wrapText="1"/>
    </xf>
    <xf numFmtId="0" fontId="1" fillId="0" borderId="0" xfId="0" applyFont="1" applyAlignment="1">
      <alignment horizontal="left"/>
    </xf>
    <xf numFmtId="4" fontId="0" fillId="0" borderId="0" xfId="0" applyNumberFormat="1" applyBorder="1"/>
    <xf numFmtId="0" fontId="2" fillId="0" borderId="0" xfId="0" applyFont="1"/>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wrapText="1"/>
    </xf>
    <xf numFmtId="4" fontId="2"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14" fontId="2" fillId="0" borderId="1" xfId="0" applyNumberFormat="1" applyFont="1" applyFill="1" applyBorder="1" applyAlignment="1">
      <alignment horizontal="center" vertical="center"/>
    </xf>
    <xf numFmtId="4" fontId="2" fillId="0" borderId="1" xfId="0" applyNumberFormat="1" applyFont="1" applyFill="1" applyBorder="1" applyAlignment="1">
      <alignment horizontal="center" vertical="center"/>
    </xf>
    <xf numFmtId="0" fontId="2" fillId="0" borderId="1" xfId="0" applyFont="1" applyFill="1" applyBorder="1" applyAlignment="1">
      <alignment horizontal="left" wrapText="1"/>
    </xf>
    <xf numFmtId="4" fontId="3" fillId="0" borderId="1" xfId="0" applyNumberFormat="1" applyFont="1" applyFill="1" applyBorder="1" applyAlignment="1">
      <alignment horizontal="center"/>
    </xf>
    <xf numFmtId="0" fontId="5" fillId="0" borderId="0" xfId="0" applyFont="1"/>
    <xf numFmtId="0" fontId="2"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0" fontId="2" fillId="3" borderId="1" xfId="0" applyFont="1" applyFill="1" applyBorder="1" applyAlignment="1">
      <alignment horizontal="left" vertical="center" wrapText="1"/>
    </xf>
    <xf numFmtId="4" fontId="2" fillId="3" borderId="1" xfId="0" applyNumberFormat="1" applyFont="1" applyFill="1" applyBorder="1" applyAlignment="1">
      <alignment horizontal="center" vertical="center" wrapText="1"/>
    </xf>
    <xf numFmtId="4" fontId="2" fillId="0" borderId="0" xfId="0" applyNumberFormat="1" applyFont="1"/>
    <xf numFmtId="0" fontId="6" fillId="0" borderId="1" xfId="0" applyFont="1" applyBorder="1" applyAlignment="1">
      <alignment horizontal="center" vertical="center" wrapText="1"/>
    </xf>
    <xf numFmtId="4" fontId="2" fillId="0" borderId="0" xfId="0" applyNumberFormat="1" applyFont="1" applyBorder="1"/>
    <xf numFmtId="4" fontId="2" fillId="0" borderId="0" xfId="0" applyNumberFormat="1" applyFont="1" applyBorder="1" applyAlignment="1">
      <alignment horizontal="center" vertical="center"/>
    </xf>
    <xf numFmtId="0" fontId="2" fillId="0" borderId="0" xfId="0" applyFont="1" applyBorder="1" applyAlignment="1">
      <alignment wrapText="1"/>
    </xf>
    <xf numFmtId="0" fontId="5" fillId="0" borderId="0" xfId="0" applyFont="1" applyBorder="1"/>
    <xf numFmtId="0" fontId="2" fillId="0" borderId="0" xfId="0" applyFont="1" applyFill="1" applyBorder="1"/>
    <xf numFmtId="4" fontId="2" fillId="0" borderId="0" xfId="0" applyNumberFormat="1" applyFont="1" applyFill="1" applyBorder="1" applyAlignment="1">
      <alignment horizontal="center" vertical="center"/>
    </xf>
    <xf numFmtId="0" fontId="2" fillId="0" borderId="0" xfId="0" applyFont="1" applyFill="1" applyBorder="1" applyAlignment="1">
      <alignment wrapText="1"/>
    </xf>
    <xf numFmtId="0" fontId="5" fillId="0" borderId="0" xfId="0" applyFont="1" applyFill="1" applyBorder="1"/>
    <xf numFmtId="4" fontId="2" fillId="0" borderId="0" xfId="0" applyNumberFormat="1" applyFont="1" applyFill="1" applyBorder="1"/>
    <xf numFmtId="0" fontId="9" fillId="2" borderId="1" xfId="0" applyFont="1" applyFill="1" applyBorder="1" applyAlignment="1">
      <alignment horizontal="center" vertical="center"/>
    </xf>
    <xf numFmtId="4" fontId="11" fillId="2" borderId="1" xfId="0" applyNumberFormat="1" applyFont="1" applyFill="1" applyBorder="1" applyAlignment="1">
      <alignment wrapText="1"/>
    </xf>
    <xf numFmtId="4" fontId="11" fillId="2" borderId="1" xfId="0" applyNumberFormat="1" applyFont="1" applyFill="1" applyBorder="1" applyAlignment="1">
      <alignment vertical="top" wrapText="1"/>
    </xf>
    <xf numFmtId="0" fontId="2" fillId="2" borderId="0" xfId="0" applyFont="1" applyFill="1"/>
    <xf numFmtId="0" fontId="9" fillId="2" borderId="6" xfId="0" applyFont="1" applyFill="1" applyBorder="1"/>
    <xf numFmtId="4" fontId="9" fillId="2" borderId="2" xfId="0" applyNumberFormat="1" applyFont="1" applyFill="1" applyBorder="1"/>
    <xf numFmtId="4" fontId="11" fillId="2" borderId="1" xfId="0" applyNumberFormat="1" applyFont="1" applyFill="1" applyBorder="1" applyAlignment="1">
      <alignment horizontal="left" wrapText="1"/>
    </xf>
    <xf numFmtId="49" fontId="11" fillId="2" borderId="1" xfId="0" applyNumberFormat="1" applyFont="1" applyFill="1" applyBorder="1" applyAlignment="1">
      <alignment horizontal="left" wrapText="1"/>
    </xf>
    <xf numFmtId="0" fontId="2" fillId="0" borderId="0" xfId="0" applyFont="1" applyAlignment="1">
      <alignment horizontal="left"/>
    </xf>
    <xf numFmtId="4" fontId="11" fillId="2" borderId="1" xfId="0" applyNumberFormat="1" applyFont="1" applyFill="1" applyBorder="1" applyAlignment="1">
      <alignment horizontal="left" vertical="top" wrapText="1"/>
    </xf>
    <xf numFmtId="0" fontId="10" fillId="2" borderId="7" xfId="0" applyFont="1" applyFill="1" applyBorder="1" applyAlignment="1">
      <alignment horizontal="left" vertical="center" wrapText="1"/>
    </xf>
    <xf numFmtId="0" fontId="12" fillId="0" borderId="1" xfId="0" applyFont="1" applyBorder="1" applyAlignment="1">
      <alignment horizontal="center" vertical="center" wrapText="1"/>
    </xf>
    <xf numFmtId="14" fontId="12" fillId="0" borderId="1"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4" fontId="12" fillId="0" borderId="1" xfId="0" applyNumberFormat="1" applyFont="1" applyBorder="1" applyAlignment="1">
      <alignment horizontal="center" vertical="center" wrapText="1"/>
    </xf>
    <xf numFmtId="0" fontId="12" fillId="0" borderId="1" xfId="0" applyFont="1" applyBorder="1" applyAlignment="1">
      <alignment horizontal="left" vertical="center" wrapText="1"/>
    </xf>
    <xf numFmtId="4" fontId="11" fillId="0" borderId="1" xfId="0" applyNumberFormat="1" applyFont="1" applyBorder="1" applyAlignment="1">
      <alignment horizontal="left" vertical="top" wrapText="1"/>
    </xf>
    <xf numFmtId="4" fontId="13" fillId="0" borderId="1" xfId="0" applyNumberFormat="1" applyFont="1" applyBorder="1" applyAlignment="1">
      <alignment horizontal="center" vertical="center" wrapText="1"/>
    </xf>
    <xf numFmtId="0" fontId="12" fillId="0" borderId="3" xfId="0" applyFont="1" applyBorder="1" applyAlignment="1">
      <alignment horizontal="center" vertical="center" wrapText="1"/>
    </xf>
    <xf numFmtId="14" fontId="12" fillId="0" borderId="3"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 fontId="12" fillId="0" borderId="3" xfId="0" applyNumberFormat="1" applyFont="1" applyBorder="1" applyAlignment="1">
      <alignment horizontal="center" vertical="center" wrapText="1"/>
    </xf>
    <xf numFmtId="4" fontId="11" fillId="0" borderId="3" xfId="0" applyNumberFormat="1" applyFont="1" applyBorder="1" applyAlignment="1">
      <alignment horizontal="left" vertical="top" wrapText="1"/>
    </xf>
    <xf numFmtId="0" fontId="12" fillId="2" borderId="1" xfId="0" applyFont="1" applyFill="1" applyBorder="1" applyAlignment="1">
      <alignment horizontal="center" vertical="center" wrapText="1"/>
    </xf>
    <xf numFmtId="14" fontId="12" fillId="2" borderId="1"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4" fontId="12" fillId="2" borderId="1" xfId="0" applyNumberFormat="1" applyFont="1" applyFill="1" applyBorder="1" applyAlignment="1">
      <alignment horizontal="center" vertical="center" wrapText="1"/>
    </xf>
    <xf numFmtId="0" fontId="12" fillId="2" borderId="1" xfId="0" applyFont="1" applyFill="1" applyBorder="1" applyAlignment="1">
      <alignment horizontal="left" vertical="center" wrapText="1"/>
    </xf>
    <xf numFmtId="4" fontId="13" fillId="2" borderId="1" xfId="0" applyNumberFormat="1" applyFont="1" applyFill="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left" vertical="top" wrapText="1"/>
    </xf>
    <xf numFmtId="0" fontId="10" fillId="2" borderId="7" xfId="0" applyFont="1" applyFill="1" applyBorder="1" applyAlignment="1">
      <alignment horizontal="left" vertical="center" wrapText="1"/>
    </xf>
    <xf numFmtId="0" fontId="10" fillId="2" borderId="6" xfId="0" applyFont="1" applyFill="1" applyBorder="1" applyAlignment="1">
      <alignment horizontal="left" vertical="center" wrapText="1"/>
    </xf>
    <xf numFmtId="4" fontId="10" fillId="2" borderId="6" xfId="0" applyNumberFormat="1" applyFont="1" applyFill="1" applyBorder="1" applyAlignment="1">
      <alignment horizontal="center" vertical="center" wrapText="1"/>
    </xf>
    <xf numFmtId="0" fontId="12" fillId="0" borderId="0" xfId="0" applyFont="1" applyAlignment="1">
      <alignment vertical="top" wrapText="1"/>
    </xf>
    <xf numFmtId="0" fontId="12" fillId="0" borderId="1" xfId="0" applyFont="1" applyBorder="1" applyAlignment="1">
      <alignment vertical="top" wrapText="1"/>
    </xf>
    <xf numFmtId="4" fontId="12" fillId="2" borderId="1" xfId="0" applyNumberFormat="1" applyFont="1" applyFill="1" applyBorder="1" applyAlignment="1">
      <alignment horizontal="left" vertical="center" wrapText="1"/>
    </xf>
    <xf numFmtId="0" fontId="12" fillId="2" borderId="1" xfId="0" applyFont="1" applyFill="1" applyBorder="1" applyAlignment="1">
      <alignment horizontal="center" vertical="center"/>
    </xf>
    <xf numFmtId="0" fontId="12" fillId="0" borderId="0" xfId="0" applyFont="1" applyAlignment="1">
      <alignment wrapText="1"/>
    </xf>
    <xf numFmtId="14" fontId="12" fillId="2" borderId="1" xfId="0" applyNumberFormat="1" applyFont="1" applyFill="1" applyBorder="1" applyAlignment="1">
      <alignment horizontal="left" vertical="center" wrapText="1"/>
    </xf>
    <xf numFmtId="0" fontId="12" fillId="2" borderId="7" xfId="0" applyFont="1" applyFill="1" applyBorder="1" applyAlignment="1">
      <alignment horizontal="center" vertical="center" wrapText="1"/>
    </xf>
    <xf numFmtId="14" fontId="12" fillId="2" borderId="1" xfId="0" applyNumberFormat="1" applyFont="1" applyFill="1" applyBorder="1" applyAlignment="1">
      <alignment horizontal="center" vertical="center"/>
    </xf>
    <xf numFmtId="4" fontId="12" fillId="2" borderId="1" xfId="0" applyNumberFormat="1" applyFont="1" applyFill="1" applyBorder="1" applyAlignment="1">
      <alignment horizontal="center" vertical="center"/>
    </xf>
    <xf numFmtId="0" fontId="12" fillId="2" borderId="7" xfId="0" applyFont="1" applyFill="1" applyBorder="1" applyAlignment="1">
      <alignment horizontal="center" vertical="center"/>
    </xf>
    <xf numFmtId="49" fontId="12" fillId="2" borderId="1" xfId="0" applyNumberFormat="1" applyFont="1" applyFill="1" applyBorder="1" applyAlignment="1">
      <alignment horizontal="center" vertical="center"/>
    </xf>
    <xf numFmtId="4" fontId="13" fillId="2" borderId="1" xfId="0" applyNumberFormat="1" applyFont="1" applyFill="1" applyBorder="1"/>
    <xf numFmtId="0" fontId="14" fillId="0" borderId="0" xfId="0" applyFont="1"/>
    <xf numFmtId="0" fontId="1" fillId="0" borderId="0" xfId="0" applyFont="1" applyBorder="1" applyAlignment="1">
      <alignment horizont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Fill="1" applyBorder="1" applyAlignment="1">
      <alignment horizontal="left"/>
    </xf>
    <xf numFmtId="0" fontId="3" fillId="0" borderId="6" xfId="0" applyFont="1" applyFill="1" applyBorder="1" applyAlignment="1">
      <alignment horizontal="left"/>
    </xf>
    <xf numFmtId="0" fontId="3" fillId="0" borderId="2" xfId="0" applyFont="1" applyFill="1" applyBorder="1" applyAlignment="1">
      <alignment horizontal="left"/>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2" fontId="4" fillId="0" borderId="7" xfId="0" applyNumberFormat="1" applyFont="1" applyFill="1" applyBorder="1" applyAlignment="1">
      <alignment horizontal="center" vertical="center" wrapText="1"/>
    </xf>
    <xf numFmtId="2" fontId="5" fillId="0" borderId="6" xfId="0" applyNumberFormat="1"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0" fontId="3" fillId="0" borderId="1" xfId="0" applyFont="1" applyFill="1" applyBorder="1" applyAlignment="1">
      <alignment horizontal="left" vertical="center"/>
    </xf>
    <xf numFmtId="0" fontId="13" fillId="2" borderId="7"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3" fillId="2" borderId="2" xfId="0" applyFont="1" applyFill="1" applyBorder="1" applyAlignment="1">
      <alignment horizontal="left" vertical="center" wrapText="1"/>
    </xf>
    <xf numFmtId="4" fontId="13" fillId="2" borderId="7" xfId="0" applyNumberFormat="1" applyFont="1" applyFill="1" applyBorder="1" applyAlignment="1">
      <alignment horizontal="center" vertical="center" wrapText="1"/>
    </xf>
    <xf numFmtId="4" fontId="13" fillId="2" borderId="6" xfId="0" applyNumberFormat="1" applyFont="1" applyFill="1" applyBorder="1" applyAlignment="1">
      <alignment horizontal="center" vertical="center" wrapText="1"/>
    </xf>
    <xf numFmtId="4" fontId="13" fillId="2" borderId="2" xfId="0" applyNumberFormat="1" applyFont="1" applyFill="1" applyBorder="1" applyAlignment="1">
      <alignment horizontal="center" vertical="center" wrapText="1"/>
    </xf>
    <xf numFmtId="0" fontId="12" fillId="2" borderId="7" xfId="0" applyFont="1" applyFill="1" applyBorder="1" applyAlignment="1">
      <alignment horizontal="center"/>
    </xf>
    <xf numFmtId="0" fontId="12" fillId="2" borderId="6" xfId="0" applyFont="1" applyFill="1" applyBorder="1" applyAlignment="1">
      <alignment horizontal="center"/>
    </xf>
    <xf numFmtId="0" fontId="12" fillId="2" borderId="2" xfId="0" applyFont="1" applyFill="1" applyBorder="1" applyAlignment="1">
      <alignment horizontal="center"/>
    </xf>
    <xf numFmtId="0" fontId="13" fillId="2" borderId="7" xfId="0" applyFont="1" applyFill="1" applyBorder="1" applyAlignment="1">
      <alignment horizontal="left"/>
    </xf>
    <xf numFmtId="0" fontId="13" fillId="2" borderId="6" xfId="0" applyFont="1" applyFill="1" applyBorder="1" applyAlignment="1">
      <alignment horizontal="left"/>
    </xf>
    <xf numFmtId="0" fontId="13" fillId="2" borderId="2" xfId="0" applyFont="1" applyFill="1" applyBorder="1" applyAlignment="1">
      <alignment horizontal="left"/>
    </xf>
    <xf numFmtId="0" fontId="13" fillId="2" borderId="7"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 xfId="0" applyFont="1" applyBorder="1" applyAlignment="1">
      <alignment horizontal="center" vertical="center" wrapText="1"/>
    </xf>
    <xf numFmtId="0" fontId="13" fillId="0" borderId="7" xfId="0" applyFont="1" applyBorder="1" applyAlignment="1">
      <alignment horizontal="left" vertical="center" wrapText="1"/>
    </xf>
    <xf numFmtId="0" fontId="13" fillId="0" borderId="6" xfId="0" applyFont="1" applyBorder="1" applyAlignment="1">
      <alignment horizontal="left" vertical="center" wrapText="1"/>
    </xf>
    <xf numFmtId="0" fontId="13" fillId="0" borderId="2" xfId="0" applyFont="1" applyBorder="1" applyAlignment="1">
      <alignment horizontal="left" vertical="center" wrapText="1"/>
    </xf>
    <xf numFmtId="0" fontId="13" fillId="0" borderId="7"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2" xfId="0" applyFont="1" applyBorder="1" applyAlignment="1">
      <alignment horizontal="center" vertical="center" wrapText="1"/>
    </xf>
    <xf numFmtId="0" fontId="10" fillId="0" borderId="7" xfId="0" applyFont="1" applyBorder="1" applyAlignment="1">
      <alignment horizontal="center" vertical="top" wrapText="1"/>
    </xf>
    <xf numFmtId="0" fontId="10" fillId="0" borderId="6" xfId="0" applyFont="1" applyBorder="1" applyAlignment="1">
      <alignment horizontal="center" vertical="top" wrapText="1"/>
    </xf>
    <xf numFmtId="0" fontId="10" fillId="0" borderId="2" xfId="0" applyFont="1" applyBorder="1" applyAlignment="1">
      <alignment horizontal="center" vertical="top" wrapText="1"/>
    </xf>
    <xf numFmtId="0" fontId="6" fillId="0" borderId="1" xfId="0" applyFont="1" applyBorder="1" applyAlignment="1">
      <alignment horizontal="center" vertical="center" wrapText="1"/>
    </xf>
    <xf numFmtId="4" fontId="6" fillId="0" borderId="3" xfId="0" applyNumberFormat="1" applyFont="1" applyBorder="1" applyAlignment="1">
      <alignment horizontal="center" vertical="center"/>
    </xf>
    <xf numFmtId="4" fontId="6" fillId="0" borderId="4" xfId="0" applyNumberFormat="1" applyFont="1" applyBorder="1" applyAlignment="1">
      <alignment horizontal="center" vertical="center"/>
    </xf>
    <xf numFmtId="0" fontId="7" fillId="0" borderId="0" xfId="0" applyFont="1" applyBorder="1" applyAlignment="1">
      <alignment horizontal="center" wrapText="1"/>
    </xf>
    <xf numFmtId="0" fontId="5" fillId="0" borderId="0" xfId="0" applyFont="1" applyBorder="1" applyAlignment="1">
      <alignment horizontal="center" wrapText="1"/>
    </xf>
    <xf numFmtId="0" fontId="5" fillId="0" borderId="5" xfId="0" applyFont="1" applyBorder="1" applyAlignment="1">
      <alignment horizontal="right"/>
    </xf>
    <xf numFmtId="0" fontId="3" fillId="0" borderId="7" xfId="0" applyFont="1" applyBorder="1" applyAlignment="1">
      <alignment horizontal="center" vertical="center" wrapText="1"/>
    </xf>
    <xf numFmtId="0" fontId="10" fillId="2" borderId="7" xfId="0" applyFont="1" applyFill="1" applyBorder="1" applyAlignment="1">
      <alignment horizontal="center"/>
    </xf>
    <xf numFmtId="0" fontId="10" fillId="2" borderId="6" xfId="0" applyFont="1" applyFill="1" applyBorder="1" applyAlignment="1">
      <alignment horizontal="center"/>
    </xf>
    <xf numFmtId="0" fontId="10" fillId="2" borderId="2" xfId="0" applyFont="1" applyFill="1" applyBorder="1" applyAlignment="1">
      <alignment horizontal="center"/>
    </xf>
    <xf numFmtId="4" fontId="10" fillId="2" borderId="6" xfId="0" applyNumberFormat="1" applyFont="1" applyFill="1" applyBorder="1" applyAlignment="1">
      <alignment horizontal="center" vertical="center" wrapText="1"/>
    </xf>
    <xf numFmtId="4" fontId="10" fillId="2" borderId="2" xfId="0" applyNumberFormat="1"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2"/>
  <sheetViews>
    <sheetView zoomScaleNormal="100" workbookViewId="0">
      <selection activeCell="J24" sqref="J24"/>
    </sheetView>
  </sheetViews>
  <sheetFormatPr defaultRowHeight="15" x14ac:dyDescent="0.25"/>
  <cols>
    <col min="1" max="1" width="6.7109375" customWidth="1"/>
    <col min="2" max="2" width="14.42578125" customWidth="1"/>
    <col min="3" max="3" width="9" customWidth="1"/>
    <col min="4" max="4" width="23" customWidth="1"/>
    <col min="5" max="5" width="104.42578125" customWidth="1"/>
    <col min="6" max="6" width="18.28515625" customWidth="1"/>
    <col min="7" max="7" width="15.42578125" customWidth="1"/>
    <col min="8" max="8" width="11.42578125" bestFit="1" customWidth="1"/>
    <col min="9" max="9" width="10" bestFit="1" customWidth="1"/>
    <col min="11" max="11" width="10" bestFit="1" customWidth="1"/>
  </cols>
  <sheetData>
    <row r="1" spans="1:6" ht="76.5" customHeight="1" x14ac:dyDescent="0.3">
      <c r="A1" s="86" t="s">
        <v>38</v>
      </c>
      <c r="B1" s="86"/>
      <c r="C1" s="86"/>
      <c r="D1" s="86"/>
      <c r="E1" s="86"/>
      <c r="F1" s="86"/>
    </row>
    <row r="2" spans="1:6" ht="34.5" customHeight="1" x14ac:dyDescent="0.25">
      <c r="A2" s="1"/>
      <c r="B2" s="2"/>
      <c r="C2" s="2"/>
      <c r="D2" s="3"/>
      <c r="E2" s="3"/>
      <c r="F2" s="4" t="s">
        <v>6</v>
      </c>
    </row>
    <row r="3" spans="1:6" ht="51.75" customHeight="1" x14ac:dyDescent="0.25">
      <c r="A3" s="87" t="s">
        <v>3</v>
      </c>
      <c r="B3" s="89" t="s">
        <v>0</v>
      </c>
      <c r="C3" s="90"/>
      <c r="D3" s="87" t="s">
        <v>7</v>
      </c>
      <c r="E3" s="87" t="s">
        <v>5</v>
      </c>
      <c r="F3" s="91" t="s">
        <v>8</v>
      </c>
    </row>
    <row r="4" spans="1:6" ht="30" customHeight="1" x14ac:dyDescent="0.25">
      <c r="A4" s="88"/>
      <c r="B4" s="8" t="s">
        <v>1</v>
      </c>
      <c r="C4" s="8" t="s">
        <v>2</v>
      </c>
      <c r="D4" s="88"/>
      <c r="E4" s="88"/>
      <c r="F4" s="91"/>
    </row>
    <row r="5" spans="1:6" ht="25.5" customHeight="1" x14ac:dyDescent="0.25">
      <c r="A5" s="95" t="s">
        <v>35</v>
      </c>
      <c r="B5" s="96"/>
      <c r="C5" s="96"/>
      <c r="D5" s="96"/>
      <c r="E5" s="96"/>
      <c r="F5" s="97"/>
    </row>
    <row r="6" spans="1:6" ht="51.75" customHeight="1" x14ac:dyDescent="0.25">
      <c r="A6" s="12">
        <v>1</v>
      </c>
      <c r="B6" s="13">
        <v>43528</v>
      </c>
      <c r="C6" s="14">
        <v>179</v>
      </c>
      <c r="D6" s="14" t="s">
        <v>9</v>
      </c>
      <c r="E6" s="15" t="s">
        <v>30</v>
      </c>
      <c r="F6" s="16">
        <v>124900</v>
      </c>
    </row>
    <row r="7" spans="1:6" ht="66.75" customHeight="1" x14ac:dyDescent="0.25">
      <c r="A7" s="12">
        <v>2</v>
      </c>
      <c r="B7" s="13">
        <v>43544</v>
      </c>
      <c r="C7" s="14">
        <v>228</v>
      </c>
      <c r="D7" s="14" t="s">
        <v>31</v>
      </c>
      <c r="E7" s="15" t="s">
        <v>32</v>
      </c>
      <c r="F7" s="16">
        <v>36593</v>
      </c>
    </row>
    <row r="8" spans="1:6" ht="26.25" customHeight="1" x14ac:dyDescent="0.25">
      <c r="A8" s="101" t="s">
        <v>34</v>
      </c>
      <c r="B8" s="101"/>
      <c r="C8" s="101"/>
      <c r="D8" s="101"/>
      <c r="E8" s="101"/>
      <c r="F8" s="17">
        <f>SUM(F6:F7)</f>
        <v>161493</v>
      </c>
    </row>
    <row r="9" spans="1:6" ht="24" customHeight="1" x14ac:dyDescent="0.25">
      <c r="A9" s="98" t="s">
        <v>36</v>
      </c>
      <c r="B9" s="99"/>
      <c r="C9" s="99"/>
      <c r="D9" s="99"/>
      <c r="E9" s="99"/>
      <c r="F9" s="100"/>
    </row>
    <row r="10" spans="1:6" ht="183" customHeight="1" x14ac:dyDescent="0.25">
      <c r="A10" s="24">
        <v>1</v>
      </c>
      <c r="B10" s="25">
        <v>43559</v>
      </c>
      <c r="C10" s="24">
        <v>276</v>
      </c>
      <c r="D10" s="24" t="s">
        <v>10</v>
      </c>
      <c r="E10" s="26" t="s">
        <v>29</v>
      </c>
      <c r="F10" s="27">
        <v>141099</v>
      </c>
    </row>
    <row r="11" spans="1:6" ht="63" customHeight="1" x14ac:dyDescent="0.25">
      <c r="A11" s="24">
        <v>2</v>
      </c>
      <c r="B11" s="25">
        <v>43559</v>
      </c>
      <c r="C11" s="24">
        <v>267</v>
      </c>
      <c r="D11" s="24" t="s">
        <v>11</v>
      </c>
      <c r="E11" s="26" t="s">
        <v>12</v>
      </c>
      <c r="F11" s="27">
        <v>17420</v>
      </c>
    </row>
    <row r="12" spans="1:6" ht="102" customHeight="1" x14ac:dyDescent="0.25">
      <c r="A12" s="14">
        <v>3</v>
      </c>
      <c r="B12" s="13">
        <v>43599</v>
      </c>
      <c r="C12" s="14">
        <v>420</v>
      </c>
      <c r="D12" s="14" t="s">
        <v>13</v>
      </c>
      <c r="E12" s="18" t="s">
        <v>14</v>
      </c>
      <c r="F12" s="16">
        <v>80000</v>
      </c>
    </row>
    <row r="13" spans="1:6" ht="84" customHeight="1" x14ac:dyDescent="0.25">
      <c r="A13" s="24">
        <v>4</v>
      </c>
      <c r="B13" s="25">
        <v>43629</v>
      </c>
      <c r="C13" s="24">
        <v>506</v>
      </c>
      <c r="D13" s="24" t="s">
        <v>16</v>
      </c>
      <c r="E13" s="26" t="s">
        <v>17</v>
      </c>
      <c r="F13" s="27">
        <v>42000</v>
      </c>
    </row>
    <row r="14" spans="1:6" ht="66" customHeight="1" x14ac:dyDescent="0.25">
      <c r="A14" s="24">
        <v>5</v>
      </c>
      <c r="B14" s="25">
        <v>43629</v>
      </c>
      <c r="C14" s="24">
        <v>507</v>
      </c>
      <c r="D14" s="24" t="s">
        <v>9</v>
      </c>
      <c r="E14" s="26" t="s">
        <v>15</v>
      </c>
      <c r="F14" s="27">
        <v>29910</v>
      </c>
    </row>
    <row r="15" spans="1:6" ht="102.75" customHeight="1" x14ac:dyDescent="0.25">
      <c r="A15" s="24">
        <v>6</v>
      </c>
      <c r="B15" s="25">
        <v>43629</v>
      </c>
      <c r="C15" s="24">
        <v>508</v>
      </c>
      <c r="D15" s="24" t="s">
        <v>16</v>
      </c>
      <c r="E15" s="26" t="s">
        <v>18</v>
      </c>
      <c r="F15" s="27">
        <v>30000</v>
      </c>
    </row>
    <row r="16" spans="1:6" ht="75" customHeight="1" x14ac:dyDescent="0.25">
      <c r="A16" s="14">
        <v>7</v>
      </c>
      <c r="B16" s="19">
        <v>43648</v>
      </c>
      <c r="C16" s="12">
        <v>568</v>
      </c>
      <c r="D16" s="12" t="s">
        <v>21</v>
      </c>
      <c r="E16" s="18" t="s">
        <v>22</v>
      </c>
      <c r="F16" s="16">
        <v>30000</v>
      </c>
    </row>
    <row r="17" spans="1:11" ht="103.5" customHeight="1" x14ac:dyDescent="0.25">
      <c r="A17" s="14">
        <v>8</v>
      </c>
      <c r="B17" s="25">
        <v>43648</v>
      </c>
      <c r="C17" s="24">
        <v>569</v>
      </c>
      <c r="D17" s="24" t="s">
        <v>19</v>
      </c>
      <c r="E17" s="26" t="s">
        <v>20</v>
      </c>
      <c r="F17" s="27">
        <v>95000</v>
      </c>
      <c r="K17" s="5"/>
    </row>
    <row r="18" spans="1:11" s="6" customFormat="1" ht="69" customHeight="1" x14ac:dyDescent="0.25">
      <c r="A18" s="14">
        <v>9</v>
      </c>
      <c r="B18" s="19">
        <v>43712</v>
      </c>
      <c r="C18" s="12">
        <v>762</v>
      </c>
      <c r="D18" s="12" t="s">
        <v>9</v>
      </c>
      <c r="E18" s="18" t="s">
        <v>23</v>
      </c>
      <c r="F18" s="16">
        <v>59594</v>
      </c>
    </row>
    <row r="19" spans="1:11" s="7" customFormat="1" ht="65.25" customHeight="1" x14ac:dyDescent="0.25">
      <c r="A19" s="14">
        <v>10</v>
      </c>
      <c r="B19" s="19">
        <v>43712</v>
      </c>
      <c r="C19" s="12">
        <v>763</v>
      </c>
      <c r="D19" s="12" t="s">
        <v>9</v>
      </c>
      <c r="E19" s="18" t="s">
        <v>24</v>
      </c>
      <c r="F19" s="16">
        <v>90393</v>
      </c>
      <c r="H19" s="10"/>
    </row>
    <row r="20" spans="1:11" ht="71.25" customHeight="1" x14ac:dyDescent="0.25">
      <c r="A20" s="14">
        <v>11</v>
      </c>
      <c r="B20" s="19">
        <v>43712</v>
      </c>
      <c r="C20" s="12">
        <v>764</v>
      </c>
      <c r="D20" s="12" t="s">
        <v>21</v>
      </c>
      <c r="E20" s="18" t="s">
        <v>25</v>
      </c>
      <c r="F20" s="16">
        <v>20000</v>
      </c>
    </row>
    <row r="21" spans="1:11" ht="144" customHeight="1" x14ac:dyDescent="0.25">
      <c r="A21" s="14">
        <v>12</v>
      </c>
      <c r="B21" s="19">
        <v>43719</v>
      </c>
      <c r="C21" s="12">
        <v>789</v>
      </c>
      <c r="D21" s="12" t="s">
        <v>21</v>
      </c>
      <c r="E21" s="15" t="s">
        <v>27</v>
      </c>
      <c r="F21" s="20">
        <v>50000</v>
      </c>
    </row>
    <row r="22" spans="1:11" ht="81" customHeight="1" x14ac:dyDescent="0.25">
      <c r="A22" s="14">
        <v>13</v>
      </c>
      <c r="B22" s="19">
        <v>43719</v>
      </c>
      <c r="C22" s="12">
        <v>795</v>
      </c>
      <c r="D22" s="12" t="s">
        <v>13</v>
      </c>
      <c r="E22" s="15" t="s">
        <v>26</v>
      </c>
      <c r="F22" s="20">
        <v>223100</v>
      </c>
    </row>
    <row r="23" spans="1:11" ht="237.75" customHeight="1" x14ac:dyDescent="0.25">
      <c r="A23" s="14">
        <v>14</v>
      </c>
      <c r="B23" s="19">
        <v>43719</v>
      </c>
      <c r="C23" s="12">
        <v>785</v>
      </c>
      <c r="D23" s="12" t="s">
        <v>13</v>
      </c>
      <c r="E23" s="21" t="s">
        <v>28</v>
      </c>
      <c r="F23" s="20">
        <v>247500</v>
      </c>
      <c r="H23" s="5"/>
    </row>
    <row r="24" spans="1:11" s="7" customFormat="1" ht="115.5" customHeight="1" x14ac:dyDescent="0.25">
      <c r="A24" s="14">
        <v>15</v>
      </c>
      <c r="B24" s="19">
        <v>43763</v>
      </c>
      <c r="C24" s="12">
        <v>917</v>
      </c>
      <c r="D24" s="12" t="s">
        <v>33</v>
      </c>
      <c r="E24" s="18" t="s">
        <v>37</v>
      </c>
      <c r="F24" s="16">
        <v>165640</v>
      </c>
      <c r="H24" s="10"/>
    </row>
    <row r="25" spans="1:11" ht="28.5" customHeight="1" x14ac:dyDescent="0.25">
      <c r="A25" s="92" t="s">
        <v>34</v>
      </c>
      <c r="B25" s="93"/>
      <c r="C25" s="93"/>
      <c r="D25" s="93"/>
      <c r="E25" s="94"/>
      <c r="F25" s="22">
        <f>SUM(F10:F24)</f>
        <v>1321656</v>
      </c>
    </row>
    <row r="26" spans="1:11" ht="31.5" customHeight="1" x14ac:dyDescent="0.25">
      <c r="A26" s="92" t="s">
        <v>4</v>
      </c>
      <c r="B26" s="93"/>
      <c r="C26" s="93"/>
      <c r="D26" s="93"/>
      <c r="E26" s="94"/>
      <c r="F26" s="22">
        <v>1483149</v>
      </c>
    </row>
    <row r="27" spans="1:11" ht="67.5" customHeight="1" x14ac:dyDescent="0.25"/>
    <row r="28" spans="1:11" s="7" customFormat="1" ht="35.25" customHeight="1" x14ac:dyDescent="0.25">
      <c r="A28"/>
      <c r="B28"/>
      <c r="C28"/>
      <c r="D28"/>
      <c r="E28"/>
      <c r="F28"/>
      <c r="H28" s="10"/>
    </row>
    <row r="29" spans="1:11" s="7" customFormat="1" ht="65.25" customHeight="1" x14ac:dyDescent="0.25">
      <c r="A29"/>
      <c r="B29"/>
      <c r="C29"/>
      <c r="D29"/>
      <c r="E29"/>
      <c r="F29"/>
    </row>
    <row r="30" spans="1:11" s="7" customFormat="1" ht="68.25" customHeight="1" x14ac:dyDescent="0.25">
      <c r="A30"/>
      <c r="B30"/>
      <c r="C30"/>
      <c r="D30"/>
      <c r="E30"/>
      <c r="F30"/>
    </row>
    <row r="31" spans="1:11" s="7" customFormat="1" ht="68.25" customHeight="1" x14ac:dyDescent="0.25">
      <c r="A31"/>
      <c r="B31"/>
      <c r="C31"/>
      <c r="D31"/>
      <c r="E31"/>
      <c r="F31"/>
    </row>
    <row r="32" spans="1:11" s="7" customFormat="1" ht="68.25" customHeight="1" x14ac:dyDescent="0.25">
      <c r="A32"/>
      <c r="B32"/>
      <c r="C32"/>
      <c r="D32"/>
      <c r="E32"/>
      <c r="F32"/>
    </row>
    <row r="33" spans="1:7" s="7" customFormat="1" ht="82.5" customHeight="1" x14ac:dyDescent="0.25">
      <c r="A33"/>
      <c r="B33"/>
      <c r="C33"/>
      <c r="D33"/>
      <c r="E33"/>
      <c r="F33"/>
    </row>
    <row r="34" spans="1:7" s="7" customFormat="1" ht="64.5" customHeight="1" x14ac:dyDescent="0.25">
      <c r="A34"/>
      <c r="B34"/>
      <c r="C34"/>
      <c r="D34"/>
      <c r="E34"/>
      <c r="F34"/>
    </row>
    <row r="35" spans="1:7" s="7" customFormat="1" ht="44.25" customHeight="1" x14ac:dyDescent="0.25">
      <c r="A35"/>
      <c r="B35"/>
      <c r="C35"/>
      <c r="D35"/>
      <c r="E35"/>
      <c r="F35"/>
    </row>
    <row r="36" spans="1:7" s="7" customFormat="1" ht="49.5" customHeight="1" x14ac:dyDescent="0.25">
      <c r="A36"/>
      <c r="B36"/>
      <c r="C36"/>
      <c r="D36"/>
      <c r="E36"/>
      <c r="F36"/>
    </row>
    <row r="37" spans="1:7" s="7" customFormat="1" ht="72" customHeight="1" x14ac:dyDescent="0.25">
      <c r="A37"/>
      <c r="B37"/>
      <c r="C37"/>
      <c r="D37"/>
      <c r="E37"/>
      <c r="F37"/>
    </row>
    <row r="38" spans="1:7" ht="25.5" customHeight="1" x14ac:dyDescent="0.25">
      <c r="G38" s="5"/>
    </row>
    <row r="39" spans="1:7" s="9" customFormat="1" ht="30.75" customHeight="1" x14ac:dyDescent="0.3">
      <c r="A39"/>
      <c r="B39"/>
      <c r="C39"/>
      <c r="D39"/>
      <c r="E39"/>
      <c r="F39"/>
    </row>
    <row r="40" spans="1:7" ht="69" customHeight="1" x14ac:dyDescent="0.25"/>
    <row r="41" spans="1:7" ht="78" customHeight="1" x14ac:dyDescent="0.25"/>
    <row r="42" spans="1:7" ht="83.25" customHeight="1" x14ac:dyDescent="0.25"/>
    <row r="46" spans="1:7" ht="63" customHeight="1" x14ac:dyDescent="0.25"/>
    <row r="49" ht="104.25" customHeight="1" x14ac:dyDescent="0.25"/>
    <row r="50" ht="148.5" customHeight="1" x14ac:dyDescent="0.25"/>
    <row r="51" ht="81" customHeight="1" x14ac:dyDescent="0.25"/>
    <row r="52" ht="66.75" customHeight="1" x14ac:dyDescent="0.25"/>
    <row r="54" ht="77.25" customHeight="1" x14ac:dyDescent="0.25"/>
    <row r="56" ht="18" customHeight="1" x14ac:dyDescent="0.25"/>
    <row r="57" ht="159" customHeight="1" x14ac:dyDescent="0.25"/>
    <row r="58" ht="63.75" customHeight="1" x14ac:dyDescent="0.25"/>
    <row r="59" ht="98.25" customHeight="1" x14ac:dyDescent="0.25"/>
    <row r="61" ht="27" customHeight="1" x14ac:dyDescent="0.25"/>
    <row r="62" ht="27.75" customHeight="1" x14ac:dyDescent="0.25"/>
  </sheetData>
  <mergeCells count="11">
    <mergeCell ref="A26:E26"/>
    <mergeCell ref="A25:E25"/>
    <mergeCell ref="A5:F5"/>
    <mergeCell ref="A9:F9"/>
    <mergeCell ref="A8:E8"/>
    <mergeCell ref="A1:F1"/>
    <mergeCell ref="A3:A4"/>
    <mergeCell ref="B3:C3"/>
    <mergeCell ref="D3:D4"/>
    <mergeCell ref="E3:E4"/>
    <mergeCell ref="F3:F4"/>
  </mergeCells>
  <pageMargins left="0.19685039370078741" right="0" top="0.39370078740157483" bottom="0" header="0" footer="0"/>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63"/>
  <sheetViews>
    <sheetView tabSelected="1" topLeftCell="A151" zoomScaleNormal="100" workbookViewId="0">
      <selection activeCell="F159" sqref="F159"/>
    </sheetView>
  </sheetViews>
  <sheetFormatPr defaultRowHeight="15.75" x14ac:dyDescent="0.25"/>
  <cols>
    <col min="1" max="1" width="4.28515625" style="11" customWidth="1"/>
    <col min="2" max="2" width="12.140625" style="11" customWidth="1"/>
    <col min="3" max="3" width="8.42578125" style="11" customWidth="1"/>
    <col min="4" max="4" width="19.140625" style="11" customWidth="1"/>
    <col min="5" max="5" width="16" style="11" customWidth="1"/>
    <col min="6" max="6" width="76" style="11" customWidth="1"/>
    <col min="7" max="7" width="15.28515625" style="23" customWidth="1"/>
    <col min="8" max="8" width="19.7109375" style="28" customWidth="1"/>
    <col min="9" max="9" width="13.140625" style="11" bestFit="1" customWidth="1"/>
    <col min="10" max="16384" width="9.140625" style="11"/>
  </cols>
  <sheetData>
    <row r="1" spans="1:8" ht="54" customHeight="1" x14ac:dyDescent="0.25">
      <c r="A1" s="135" t="s">
        <v>148</v>
      </c>
      <c r="B1" s="135"/>
      <c r="C1" s="135"/>
      <c r="D1" s="135"/>
      <c r="E1" s="135"/>
      <c r="F1" s="135"/>
      <c r="G1" s="135"/>
      <c r="H1" s="135"/>
    </row>
    <row r="2" spans="1:8" ht="7.5" customHeight="1" x14ac:dyDescent="0.25">
      <c r="A2" s="136"/>
      <c r="B2" s="136"/>
      <c r="C2" s="136"/>
      <c r="D2" s="136"/>
      <c r="E2" s="136"/>
      <c r="F2" s="136"/>
      <c r="G2" s="136"/>
      <c r="H2" s="136"/>
    </row>
    <row r="3" spans="1:8" x14ac:dyDescent="0.25">
      <c r="A3" s="1"/>
      <c r="B3" s="2"/>
      <c r="C3" s="2"/>
      <c r="D3" s="3"/>
      <c r="E3" s="3"/>
      <c r="F3" s="4"/>
      <c r="G3" s="137" t="s">
        <v>6</v>
      </c>
      <c r="H3" s="137"/>
    </row>
    <row r="4" spans="1:8" ht="155.25" customHeight="1" x14ac:dyDescent="0.25">
      <c r="A4" s="132" t="s">
        <v>3</v>
      </c>
      <c r="B4" s="132" t="s">
        <v>46</v>
      </c>
      <c r="C4" s="132"/>
      <c r="D4" s="132" t="s">
        <v>7</v>
      </c>
      <c r="E4" s="132" t="s">
        <v>40</v>
      </c>
      <c r="F4" s="132" t="s">
        <v>41</v>
      </c>
      <c r="G4" s="132" t="s">
        <v>43</v>
      </c>
      <c r="H4" s="133" t="s">
        <v>42</v>
      </c>
    </row>
    <row r="5" spans="1:8" ht="17.25" customHeight="1" x14ac:dyDescent="0.25">
      <c r="A5" s="132"/>
      <c r="B5" s="29" t="s">
        <v>1</v>
      </c>
      <c r="C5" s="29" t="s">
        <v>2</v>
      </c>
      <c r="D5" s="132"/>
      <c r="E5" s="132"/>
      <c r="F5" s="132"/>
      <c r="G5" s="132"/>
      <c r="H5" s="134"/>
    </row>
    <row r="6" spans="1:8" ht="17.25" customHeight="1" x14ac:dyDescent="0.25">
      <c r="A6" s="138" t="s">
        <v>91</v>
      </c>
      <c r="B6" s="89"/>
      <c r="C6" s="89"/>
      <c r="D6" s="89"/>
      <c r="E6" s="89"/>
      <c r="F6" s="89"/>
      <c r="G6" s="89"/>
      <c r="H6" s="90"/>
    </row>
    <row r="7" spans="1:8" ht="54" customHeight="1" x14ac:dyDescent="0.25">
      <c r="A7" s="50">
        <v>1</v>
      </c>
      <c r="B7" s="51">
        <v>45008</v>
      </c>
      <c r="C7" s="52" t="s">
        <v>62</v>
      </c>
      <c r="D7" s="50" t="s">
        <v>87</v>
      </c>
      <c r="E7" s="53">
        <v>1212800</v>
      </c>
      <c r="F7" s="54" t="s">
        <v>108</v>
      </c>
      <c r="G7" s="50" t="s">
        <v>49</v>
      </c>
      <c r="H7" s="55" t="s">
        <v>44</v>
      </c>
    </row>
    <row r="8" spans="1:8" x14ac:dyDescent="0.25">
      <c r="A8" s="123" t="s">
        <v>4</v>
      </c>
      <c r="B8" s="124"/>
      <c r="C8" s="124"/>
      <c r="D8" s="125"/>
      <c r="E8" s="56">
        <f>E7</f>
        <v>1212800</v>
      </c>
      <c r="F8" s="126"/>
      <c r="G8" s="127"/>
      <c r="H8" s="128"/>
    </row>
    <row r="9" spans="1:8" ht="25.5" customHeight="1" x14ac:dyDescent="0.25">
      <c r="A9" s="120" t="s">
        <v>105</v>
      </c>
      <c r="B9" s="121"/>
      <c r="C9" s="121"/>
      <c r="D9" s="121"/>
      <c r="E9" s="121"/>
      <c r="F9" s="121"/>
      <c r="G9" s="121"/>
      <c r="H9" s="122"/>
    </row>
    <row r="10" spans="1:8" ht="54" customHeight="1" x14ac:dyDescent="0.25">
      <c r="A10" s="57">
        <v>2</v>
      </c>
      <c r="B10" s="58">
        <v>45008</v>
      </c>
      <c r="C10" s="59" t="s">
        <v>62</v>
      </c>
      <c r="D10" s="57" t="s">
        <v>106</v>
      </c>
      <c r="E10" s="60">
        <v>1200000</v>
      </c>
      <c r="F10" s="73" t="s">
        <v>109</v>
      </c>
      <c r="G10" s="57" t="s">
        <v>49</v>
      </c>
      <c r="H10" s="61" t="s">
        <v>44</v>
      </c>
    </row>
    <row r="11" spans="1:8" x14ac:dyDescent="0.25">
      <c r="A11" s="123" t="s">
        <v>4</v>
      </c>
      <c r="B11" s="124"/>
      <c r="C11" s="124"/>
      <c r="D11" s="125"/>
      <c r="E11" s="56">
        <f>E10</f>
        <v>1200000</v>
      </c>
      <c r="F11" s="129"/>
      <c r="G11" s="130"/>
      <c r="H11" s="131"/>
    </row>
    <row r="12" spans="1:8" ht="22.5" customHeight="1" x14ac:dyDescent="0.25">
      <c r="A12" s="120" t="s">
        <v>112</v>
      </c>
      <c r="B12" s="121"/>
      <c r="C12" s="121"/>
      <c r="D12" s="121"/>
      <c r="E12" s="121"/>
      <c r="F12" s="121"/>
      <c r="G12" s="121"/>
      <c r="H12" s="122"/>
    </row>
    <row r="13" spans="1:8" ht="54" customHeight="1" x14ac:dyDescent="0.25">
      <c r="A13" s="50">
        <v>3</v>
      </c>
      <c r="B13" s="51">
        <v>45071</v>
      </c>
      <c r="C13" s="52" t="s">
        <v>111</v>
      </c>
      <c r="D13" s="50" t="s">
        <v>128</v>
      </c>
      <c r="E13" s="53">
        <v>3000000</v>
      </c>
      <c r="F13" s="74" t="s">
        <v>113</v>
      </c>
      <c r="G13" s="50" t="s">
        <v>49</v>
      </c>
      <c r="H13" s="55" t="s">
        <v>44</v>
      </c>
    </row>
    <row r="14" spans="1:8" ht="48" x14ac:dyDescent="0.25">
      <c r="A14" s="50">
        <v>4</v>
      </c>
      <c r="B14" s="51">
        <v>44994</v>
      </c>
      <c r="C14" s="52" t="s">
        <v>144</v>
      </c>
      <c r="D14" s="50" t="s">
        <v>126</v>
      </c>
      <c r="E14" s="53">
        <v>2000000</v>
      </c>
      <c r="F14" s="74" t="s">
        <v>145</v>
      </c>
      <c r="G14" s="50" t="s">
        <v>49</v>
      </c>
      <c r="H14" s="55" t="s">
        <v>45</v>
      </c>
    </row>
    <row r="15" spans="1:8" ht="15.75" customHeight="1" x14ac:dyDescent="0.25">
      <c r="A15" s="123" t="s">
        <v>4</v>
      </c>
      <c r="B15" s="124"/>
      <c r="C15" s="124"/>
      <c r="D15" s="125"/>
      <c r="E15" s="56">
        <f>E13+E14</f>
        <v>5000000</v>
      </c>
      <c r="F15" s="129"/>
      <c r="G15" s="130"/>
      <c r="H15" s="131"/>
    </row>
    <row r="16" spans="1:8" ht="24.75" customHeight="1" x14ac:dyDescent="0.25">
      <c r="A16" s="120" t="s">
        <v>101</v>
      </c>
      <c r="B16" s="121"/>
      <c r="C16" s="121"/>
      <c r="D16" s="121"/>
      <c r="E16" s="121"/>
      <c r="F16" s="121"/>
      <c r="G16" s="121"/>
      <c r="H16" s="122"/>
    </row>
    <row r="17" spans="1:8" ht="54" customHeight="1" x14ac:dyDescent="0.25">
      <c r="A17" s="62">
        <v>5</v>
      </c>
      <c r="B17" s="63">
        <v>45008</v>
      </c>
      <c r="C17" s="64" t="s">
        <v>62</v>
      </c>
      <c r="D17" s="62" t="s">
        <v>102</v>
      </c>
      <c r="E17" s="65">
        <v>4000000</v>
      </c>
      <c r="F17" s="66" t="s">
        <v>103</v>
      </c>
      <c r="G17" s="62" t="s">
        <v>49</v>
      </c>
      <c r="H17" s="55" t="s">
        <v>44</v>
      </c>
    </row>
    <row r="18" spans="1:8" ht="75" x14ac:dyDescent="0.25">
      <c r="A18" s="62">
        <v>6</v>
      </c>
      <c r="B18" s="63">
        <v>45071</v>
      </c>
      <c r="C18" s="64" t="s">
        <v>111</v>
      </c>
      <c r="D18" s="62" t="s">
        <v>114</v>
      </c>
      <c r="E18" s="65">
        <v>5000000</v>
      </c>
      <c r="F18" s="66" t="s">
        <v>137</v>
      </c>
      <c r="G18" s="62" t="s">
        <v>49</v>
      </c>
      <c r="H18" s="55" t="s">
        <v>44</v>
      </c>
    </row>
    <row r="19" spans="1:8" ht="75" x14ac:dyDescent="0.25">
      <c r="A19" s="62">
        <v>7</v>
      </c>
      <c r="B19" s="63">
        <v>45071</v>
      </c>
      <c r="C19" s="64" t="s">
        <v>111</v>
      </c>
      <c r="D19" s="62" t="s">
        <v>96</v>
      </c>
      <c r="E19" s="65">
        <v>1000000</v>
      </c>
      <c r="F19" s="66" t="s">
        <v>137</v>
      </c>
      <c r="G19" s="62" t="s">
        <v>49</v>
      </c>
      <c r="H19" s="55" t="s">
        <v>44</v>
      </c>
    </row>
    <row r="20" spans="1:8" ht="75" x14ac:dyDescent="0.25">
      <c r="A20" s="62">
        <v>8</v>
      </c>
      <c r="B20" s="63">
        <v>45071</v>
      </c>
      <c r="C20" s="64" t="s">
        <v>111</v>
      </c>
      <c r="D20" s="62" t="s">
        <v>64</v>
      </c>
      <c r="E20" s="65">
        <v>1000000</v>
      </c>
      <c r="F20" s="66" t="s">
        <v>137</v>
      </c>
      <c r="G20" s="62" t="s">
        <v>49</v>
      </c>
      <c r="H20" s="55" t="s">
        <v>44</v>
      </c>
    </row>
    <row r="21" spans="1:8" ht="75" x14ac:dyDescent="0.25">
      <c r="A21" s="62">
        <v>9</v>
      </c>
      <c r="B21" s="63">
        <v>45071</v>
      </c>
      <c r="C21" s="64" t="s">
        <v>111</v>
      </c>
      <c r="D21" s="62" t="s">
        <v>115</v>
      </c>
      <c r="E21" s="65">
        <v>1000000</v>
      </c>
      <c r="F21" s="66" t="s">
        <v>137</v>
      </c>
      <c r="G21" s="62" t="s">
        <v>49</v>
      </c>
      <c r="H21" s="55" t="s">
        <v>44</v>
      </c>
    </row>
    <row r="22" spans="1:8" ht="75" x14ac:dyDescent="0.25">
      <c r="A22" s="62">
        <v>10</v>
      </c>
      <c r="B22" s="63">
        <v>45071</v>
      </c>
      <c r="C22" s="64" t="s">
        <v>111</v>
      </c>
      <c r="D22" s="62" t="s">
        <v>116</v>
      </c>
      <c r="E22" s="65">
        <v>1000000</v>
      </c>
      <c r="F22" s="66" t="s">
        <v>137</v>
      </c>
      <c r="G22" s="62" t="s">
        <v>49</v>
      </c>
      <c r="H22" s="55" t="s">
        <v>44</v>
      </c>
    </row>
    <row r="23" spans="1:8" ht="75" x14ac:dyDescent="0.25">
      <c r="A23" s="62">
        <v>11</v>
      </c>
      <c r="B23" s="63">
        <v>45071</v>
      </c>
      <c r="C23" s="64" t="s">
        <v>111</v>
      </c>
      <c r="D23" s="62" t="s">
        <v>117</v>
      </c>
      <c r="E23" s="65">
        <v>1000000</v>
      </c>
      <c r="F23" s="66" t="s">
        <v>137</v>
      </c>
      <c r="G23" s="62" t="s">
        <v>49</v>
      </c>
      <c r="H23" s="55" t="s">
        <v>44</v>
      </c>
    </row>
    <row r="24" spans="1:8" ht="75" x14ac:dyDescent="0.25">
      <c r="A24" s="62">
        <v>12</v>
      </c>
      <c r="B24" s="63">
        <v>45071</v>
      </c>
      <c r="C24" s="64" t="s">
        <v>111</v>
      </c>
      <c r="D24" s="62" t="s">
        <v>118</v>
      </c>
      <c r="E24" s="65">
        <v>1000000</v>
      </c>
      <c r="F24" s="66" t="s">
        <v>137</v>
      </c>
      <c r="G24" s="62" t="s">
        <v>49</v>
      </c>
      <c r="H24" s="55" t="s">
        <v>44</v>
      </c>
    </row>
    <row r="25" spans="1:8" ht="75" x14ac:dyDescent="0.25">
      <c r="A25" s="62">
        <v>13</v>
      </c>
      <c r="B25" s="63">
        <v>45071</v>
      </c>
      <c r="C25" s="64" t="s">
        <v>111</v>
      </c>
      <c r="D25" s="62" t="s">
        <v>119</v>
      </c>
      <c r="E25" s="65">
        <v>1000000</v>
      </c>
      <c r="F25" s="66" t="s">
        <v>137</v>
      </c>
      <c r="G25" s="62" t="s">
        <v>49</v>
      </c>
      <c r="H25" s="55" t="s">
        <v>44</v>
      </c>
    </row>
    <row r="26" spans="1:8" ht="75" x14ac:dyDescent="0.25">
      <c r="A26" s="62">
        <v>14</v>
      </c>
      <c r="B26" s="63">
        <v>45071</v>
      </c>
      <c r="C26" s="64" t="s">
        <v>111</v>
      </c>
      <c r="D26" s="62" t="s">
        <v>135</v>
      </c>
      <c r="E26" s="65">
        <v>1000000</v>
      </c>
      <c r="F26" s="66" t="s">
        <v>137</v>
      </c>
      <c r="G26" s="62" t="s">
        <v>49</v>
      </c>
      <c r="H26" s="55" t="s">
        <v>44</v>
      </c>
    </row>
    <row r="27" spans="1:8" s="42" customFormat="1" ht="75" x14ac:dyDescent="0.25">
      <c r="A27" s="62">
        <v>15</v>
      </c>
      <c r="B27" s="63">
        <v>45071</v>
      </c>
      <c r="C27" s="64" t="s">
        <v>111</v>
      </c>
      <c r="D27" s="62" t="s">
        <v>136</v>
      </c>
      <c r="E27" s="65">
        <v>1000000</v>
      </c>
      <c r="F27" s="66" t="s">
        <v>137</v>
      </c>
      <c r="G27" s="62" t="s">
        <v>49</v>
      </c>
      <c r="H27" s="55" t="s">
        <v>44</v>
      </c>
    </row>
    <row r="28" spans="1:8" ht="75" x14ac:dyDescent="0.25">
      <c r="A28" s="62">
        <v>16</v>
      </c>
      <c r="B28" s="63">
        <v>45071</v>
      </c>
      <c r="C28" s="64" t="s">
        <v>111</v>
      </c>
      <c r="D28" s="62" t="s">
        <v>120</v>
      </c>
      <c r="E28" s="65">
        <v>1000000</v>
      </c>
      <c r="F28" s="66" t="s">
        <v>137</v>
      </c>
      <c r="G28" s="62" t="s">
        <v>49</v>
      </c>
      <c r="H28" s="55" t="s">
        <v>44</v>
      </c>
    </row>
    <row r="29" spans="1:8" ht="75" x14ac:dyDescent="0.25">
      <c r="A29" s="62">
        <v>17</v>
      </c>
      <c r="B29" s="63">
        <v>45071</v>
      </c>
      <c r="C29" s="64" t="s">
        <v>111</v>
      </c>
      <c r="D29" s="62" t="s">
        <v>121</v>
      </c>
      <c r="E29" s="65">
        <v>1000000</v>
      </c>
      <c r="F29" s="66" t="s">
        <v>137</v>
      </c>
      <c r="G29" s="62" t="s">
        <v>49</v>
      </c>
      <c r="H29" s="55" t="s">
        <v>44</v>
      </c>
    </row>
    <row r="30" spans="1:8" ht="75" x14ac:dyDescent="0.25">
      <c r="A30" s="62">
        <v>18</v>
      </c>
      <c r="B30" s="63">
        <v>45071</v>
      </c>
      <c r="C30" s="64" t="s">
        <v>111</v>
      </c>
      <c r="D30" s="62" t="s">
        <v>16</v>
      </c>
      <c r="E30" s="65">
        <v>1000000</v>
      </c>
      <c r="F30" s="66" t="s">
        <v>137</v>
      </c>
      <c r="G30" s="62" t="s">
        <v>49</v>
      </c>
      <c r="H30" s="55" t="s">
        <v>44</v>
      </c>
    </row>
    <row r="31" spans="1:8" ht="75" x14ac:dyDescent="0.25">
      <c r="A31" s="62">
        <v>19</v>
      </c>
      <c r="B31" s="63">
        <v>45071</v>
      </c>
      <c r="C31" s="64" t="s">
        <v>111</v>
      </c>
      <c r="D31" s="62" t="s">
        <v>122</v>
      </c>
      <c r="E31" s="65">
        <v>1000000</v>
      </c>
      <c r="F31" s="66" t="s">
        <v>137</v>
      </c>
      <c r="G31" s="62" t="s">
        <v>49</v>
      </c>
      <c r="H31" s="55" t="s">
        <v>44</v>
      </c>
    </row>
    <row r="32" spans="1:8" ht="75" x14ac:dyDescent="0.25">
      <c r="A32" s="62">
        <v>20</v>
      </c>
      <c r="B32" s="63">
        <v>45071</v>
      </c>
      <c r="C32" s="64" t="s">
        <v>111</v>
      </c>
      <c r="D32" s="62" t="s">
        <v>123</v>
      </c>
      <c r="E32" s="65">
        <v>1000000</v>
      </c>
      <c r="F32" s="66" t="s">
        <v>137</v>
      </c>
      <c r="G32" s="62" t="s">
        <v>49</v>
      </c>
      <c r="H32" s="55" t="s">
        <v>44</v>
      </c>
    </row>
    <row r="33" spans="1:10" ht="75" x14ac:dyDescent="0.25">
      <c r="A33" s="62">
        <v>21</v>
      </c>
      <c r="B33" s="63">
        <v>45071</v>
      </c>
      <c r="C33" s="64" t="s">
        <v>111</v>
      </c>
      <c r="D33" s="62" t="s">
        <v>124</v>
      </c>
      <c r="E33" s="65">
        <v>1000000</v>
      </c>
      <c r="F33" s="66" t="s">
        <v>137</v>
      </c>
      <c r="G33" s="62" t="s">
        <v>49</v>
      </c>
      <c r="H33" s="55" t="s">
        <v>44</v>
      </c>
    </row>
    <row r="34" spans="1:10" ht="75" x14ac:dyDescent="0.25">
      <c r="A34" s="62">
        <v>22</v>
      </c>
      <c r="B34" s="63">
        <v>45071</v>
      </c>
      <c r="C34" s="64" t="s">
        <v>111</v>
      </c>
      <c r="D34" s="62" t="s">
        <v>125</v>
      </c>
      <c r="E34" s="65">
        <v>1000000</v>
      </c>
      <c r="F34" s="66" t="s">
        <v>137</v>
      </c>
      <c r="G34" s="62" t="s">
        <v>49</v>
      </c>
      <c r="H34" s="55" t="s">
        <v>44</v>
      </c>
    </row>
    <row r="35" spans="1:10" ht="75" x14ac:dyDescent="0.25">
      <c r="A35" s="62">
        <v>23</v>
      </c>
      <c r="B35" s="63">
        <v>45071</v>
      </c>
      <c r="C35" s="64" t="s">
        <v>111</v>
      </c>
      <c r="D35" s="62" t="s">
        <v>126</v>
      </c>
      <c r="E35" s="65">
        <v>1000000</v>
      </c>
      <c r="F35" s="66" t="s">
        <v>137</v>
      </c>
      <c r="G35" s="62" t="s">
        <v>49</v>
      </c>
      <c r="H35" s="55" t="s">
        <v>44</v>
      </c>
    </row>
    <row r="36" spans="1:10" ht="75" x14ac:dyDescent="0.25">
      <c r="A36" s="62">
        <v>24</v>
      </c>
      <c r="B36" s="63">
        <v>45071</v>
      </c>
      <c r="C36" s="64" t="s">
        <v>111</v>
      </c>
      <c r="D36" s="62" t="s">
        <v>127</v>
      </c>
      <c r="E36" s="65">
        <v>1000000</v>
      </c>
      <c r="F36" s="66" t="s">
        <v>137</v>
      </c>
      <c r="G36" s="62" t="s">
        <v>49</v>
      </c>
      <c r="H36" s="55" t="s">
        <v>44</v>
      </c>
    </row>
    <row r="37" spans="1:10" ht="75" x14ac:dyDescent="0.25">
      <c r="A37" s="62">
        <v>25</v>
      </c>
      <c r="B37" s="63">
        <v>45071</v>
      </c>
      <c r="C37" s="64" t="s">
        <v>111</v>
      </c>
      <c r="D37" s="62" t="s">
        <v>128</v>
      </c>
      <c r="E37" s="65">
        <v>1000000</v>
      </c>
      <c r="F37" s="66" t="s">
        <v>137</v>
      </c>
      <c r="G37" s="62" t="s">
        <v>49</v>
      </c>
      <c r="H37" s="55" t="s">
        <v>44</v>
      </c>
    </row>
    <row r="38" spans="1:10" ht="75" x14ac:dyDescent="0.25">
      <c r="A38" s="62">
        <v>26</v>
      </c>
      <c r="B38" s="63">
        <v>45071</v>
      </c>
      <c r="C38" s="64" t="s">
        <v>111</v>
      </c>
      <c r="D38" s="62" t="s">
        <v>129</v>
      </c>
      <c r="E38" s="65">
        <v>1000000</v>
      </c>
      <c r="F38" s="66" t="s">
        <v>137</v>
      </c>
      <c r="G38" s="62" t="s">
        <v>49</v>
      </c>
      <c r="H38" s="55" t="s">
        <v>44</v>
      </c>
    </row>
    <row r="39" spans="1:10" ht="75" x14ac:dyDescent="0.25">
      <c r="A39" s="62">
        <v>27</v>
      </c>
      <c r="B39" s="63">
        <v>45071</v>
      </c>
      <c r="C39" s="64" t="s">
        <v>111</v>
      </c>
      <c r="D39" s="62" t="s">
        <v>130</v>
      </c>
      <c r="E39" s="65">
        <v>1000000</v>
      </c>
      <c r="F39" s="66" t="s">
        <v>137</v>
      </c>
      <c r="G39" s="62" t="s">
        <v>49</v>
      </c>
      <c r="H39" s="55" t="s">
        <v>44</v>
      </c>
    </row>
    <row r="40" spans="1:10" ht="75" x14ac:dyDescent="0.25">
      <c r="A40" s="62">
        <v>28</v>
      </c>
      <c r="B40" s="63">
        <v>45071</v>
      </c>
      <c r="C40" s="64" t="s">
        <v>111</v>
      </c>
      <c r="D40" s="62" t="s">
        <v>131</v>
      </c>
      <c r="E40" s="65">
        <v>1000000</v>
      </c>
      <c r="F40" s="66" t="s">
        <v>137</v>
      </c>
      <c r="G40" s="62" t="s">
        <v>49</v>
      </c>
      <c r="H40" s="55" t="s">
        <v>44</v>
      </c>
    </row>
    <row r="41" spans="1:10" ht="75" x14ac:dyDescent="0.25">
      <c r="A41" s="62">
        <v>29</v>
      </c>
      <c r="B41" s="63">
        <v>45071</v>
      </c>
      <c r="C41" s="64" t="s">
        <v>111</v>
      </c>
      <c r="D41" s="62" t="s">
        <v>132</v>
      </c>
      <c r="E41" s="65">
        <v>1000000</v>
      </c>
      <c r="F41" s="66" t="s">
        <v>137</v>
      </c>
      <c r="G41" s="62" t="s">
        <v>49</v>
      </c>
      <c r="H41" s="55" t="s">
        <v>44</v>
      </c>
    </row>
    <row r="42" spans="1:10" ht="75" x14ac:dyDescent="0.25">
      <c r="A42" s="62">
        <v>30</v>
      </c>
      <c r="B42" s="63">
        <v>45071</v>
      </c>
      <c r="C42" s="64" t="s">
        <v>111</v>
      </c>
      <c r="D42" s="62" t="s">
        <v>133</v>
      </c>
      <c r="E42" s="65">
        <v>1000000</v>
      </c>
      <c r="F42" s="66" t="s">
        <v>137</v>
      </c>
      <c r="G42" s="62" t="s">
        <v>49</v>
      </c>
      <c r="H42" s="55" t="s">
        <v>44</v>
      </c>
    </row>
    <row r="43" spans="1:10" x14ac:dyDescent="0.25">
      <c r="A43" s="102" t="s">
        <v>4</v>
      </c>
      <c r="B43" s="103"/>
      <c r="C43" s="103"/>
      <c r="D43" s="104"/>
      <c r="E43" s="67">
        <f>E17+E18+E19+E20+E21+E22+E23+E24+E25+E26+E27+E28+E29+E30+E31+E32+E33+E34+E35+E36+E37+E38+E39+E40+E41+E42</f>
        <v>33000000</v>
      </c>
      <c r="F43" s="114"/>
      <c r="G43" s="115"/>
      <c r="H43" s="116"/>
    </row>
    <row r="44" spans="1:10" ht="24" customHeight="1" x14ac:dyDescent="0.25">
      <c r="A44" s="117" t="s">
        <v>140</v>
      </c>
      <c r="B44" s="118"/>
      <c r="C44" s="118"/>
      <c r="D44" s="118"/>
      <c r="E44" s="118"/>
      <c r="F44" s="118"/>
      <c r="G44" s="118"/>
      <c r="H44" s="119"/>
    </row>
    <row r="45" spans="1:10" ht="48" x14ac:dyDescent="0.25">
      <c r="A45" s="62">
        <v>31</v>
      </c>
      <c r="B45" s="63">
        <v>44984</v>
      </c>
      <c r="C45" s="64" t="s">
        <v>141</v>
      </c>
      <c r="D45" s="62" t="s">
        <v>126</v>
      </c>
      <c r="E45" s="65">
        <v>2276940</v>
      </c>
      <c r="F45" s="66" t="s">
        <v>142</v>
      </c>
      <c r="G45" s="62" t="s">
        <v>49</v>
      </c>
      <c r="H45" s="55" t="s">
        <v>45</v>
      </c>
    </row>
    <row r="46" spans="1:10" x14ac:dyDescent="0.25">
      <c r="A46" s="102" t="s">
        <v>4</v>
      </c>
      <c r="B46" s="103"/>
      <c r="C46" s="103"/>
      <c r="D46" s="104"/>
      <c r="E46" s="67">
        <f>E45</f>
        <v>2276940</v>
      </c>
      <c r="F46" s="114"/>
      <c r="G46" s="115"/>
      <c r="H46" s="116"/>
    </row>
    <row r="47" spans="1:10" ht="17.25" customHeight="1" x14ac:dyDescent="0.25">
      <c r="A47" s="120" t="s">
        <v>72</v>
      </c>
      <c r="B47" s="121"/>
      <c r="C47" s="121"/>
      <c r="D47" s="121"/>
      <c r="E47" s="121"/>
      <c r="F47" s="121"/>
      <c r="G47" s="121"/>
      <c r="H47" s="122"/>
    </row>
    <row r="48" spans="1:10" ht="62.25" customHeight="1" x14ac:dyDescent="0.25">
      <c r="A48" s="50">
        <v>32</v>
      </c>
      <c r="B48" s="51">
        <v>45008</v>
      </c>
      <c r="C48" s="52" t="s">
        <v>62</v>
      </c>
      <c r="D48" s="50" t="s">
        <v>173</v>
      </c>
      <c r="E48" s="53">
        <v>100000</v>
      </c>
      <c r="F48" s="54" t="s">
        <v>110</v>
      </c>
      <c r="G48" s="50" t="s">
        <v>49</v>
      </c>
      <c r="H48" s="68" t="s">
        <v>44</v>
      </c>
      <c r="J48" s="47"/>
    </row>
    <row r="49" spans="1:10" ht="62.25" customHeight="1" x14ac:dyDescent="0.25">
      <c r="A49" s="50">
        <v>33</v>
      </c>
      <c r="B49" s="51">
        <v>45055</v>
      </c>
      <c r="C49" s="52" t="s">
        <v>146</v>
      </c>
      <c r="D49" s="50" t="s">
        <v>134</v>
      </c>
      <c r="E49" s="53">
        <v>2060000</v>
      </c>
      <c r="F49" s="54" t="s">
        <v>147</v>
      </c>
      <c r="G49" s="50" t="s">
        <v>49</v>
      </c>
      <c r="H49" s="69" t="s">
        <v>45</v>
      </c>
      <c r="J49" s="47"/>
    </row>
    <row r="50" spans="1:10" x14ac:dyDescent="0.25">
      <c r="A50" s="102" t="s">
        <v>4</v>
      </c>
      <c r="B50" s="103"/>
      <c r="C50" s="103"/>
      <c r="D50" s="104"/>
      <c r="E50" s="67">
        <f>E48+E49</f>
        <v>2160000</v>
      </c>
      <c r="F50" s="114"/>
      <c r="G50" s="115"/>
      <c r="H50" s="116"/>
      <c r="J50" s="47"/>
    </row>
    <row r="51" spans="1:10" ht="27.75" customHeight="1" x14ac:dyDescent="0.25">
      <c r="A51" s="117" t="s">
        <v>50</v>
      </c>
      <c r="B51" s="118"/>
      <c r="C51" s="118"/>
      <c r="D51" s="118"/>
      <c r="E51" s="118"/>
      <c r="F51" s="118"/>
      <c r="G51" s="118"/>
      <c r="H51" s="119"/>
    </row>
    <row r="52" spans="1:10" ht="52.5" customHeight="1" x14ac:dyDescent="0.25">
      <c r="A52" s="62">
        <v>34</v>
      </c>
      <c r="B52" s="63">
        <v>44966</v>
      </c>
      <c r="C52" s="64" t="s">
        <v>51</v>
      </c>
      <c r="D52" s="62" t="s">
        <v>52</v>
      </c>
      <c r="E52" s="65">
        <v>4500000</v>
      </c>
      <c r="F52" s="75" t="s">
        <v>53</v>
      </c>
      <c r="G52" s="76" t="s">
        <v>49</v>
      </c>
      <c r="H52" s="40" t="s">
        <v>44</v>
      </c>
    </row>
    <row r="53" spans="1:10" ht="52.5" customHeight="1" x14ac:dyDescent="0.25">
      <c r="A53" s="62">
        <v>35</v>
      </c>
      <c r="B53" s="63">
        <v>45008</v>
      </c>
      <c r="C53" s="64" t="s">
        <v>62</v>
      </c>
      <c r="D53" s="62" t="s">
        <v>87</v>
      </c>
      <c r="E53" s="65">
        <v>320000</v>
      </c>
      <c r="F53" s="75" t="s">
        <v>92</v>
      </c>
      <c r="G53" s="76" t="s">
        <v>49</v>
      </c>
      <c r="H53" s="40" t="s">
        <v>44</v>
      </c>
    </row>
    <row r="54" spans="1:10" ht="60" x14ac:dyDescent="0.25">
      <c r="A54" s="62">
        <v>36</v>
      </c>
      <c r="B54" s="63">
        <v>45008</v>
      </c>
      <c r="C54" s="64" t="s">
        <v>62</v>
      </c>
      <c r="D54" s="62" t="s">
        <v>52</v>
      </c>
      <c r="E54" s="65">
        <v>130000</v>
      </c>
      <c r="F54" s="75" t="s">
        <v>166</v>
      </c>
      <c r="G54" s="76" t="s">
        <v>49</v>
      </c>
      <c r="H54" s="40" t="s">
        <v>44</v>
      </c>
    </row>
    <row r="55" spans="1:10" ht="60" x14ac:dyDescent="0.25">
      <c r="A55" s="62">
        <v>37</v>
      </c>
      <c r="B55" s="63">
        <v>45008</v>
      </c>
      <c r="C55" s="64" t="s">
        <v>62</v>
      </c>
      <c r="D55" s="62" t="s">
        <v>52</v>
      </c>
      <c r="E55" s="65">
        <v>170000</v>
      </c>
      <c r="F55" s="77" t="s">
        <v>165</v>
      </c>
      <c r="G55" s="76" t="s">
        <v>49</v>
      </c>
      <c r="H55" s="40" t="s">
        <v>44</v>
      </c>
    </row>
    <row r="56" spans="1:10" s="85" customFormat="1" ht="20.25" customHeight="1" x14ac:dyDescent="0.25">
      <c r="A56" s="102" t="s">
        <v>4</v>
      </c>
      <c r="B56" s="103"/>
      <c r="C56" s="103"/>
      <c r="D56" s="104"/>
      <c r="E56" s="67">
        <f>E52+E53+E54+E55</f>
        <v>5120000</v>
      </c>
      <c r="F56" s="105"/>
      <c r="G56" s="106"/>
      <c r="H56" s="107"/>
    </row>
    <row r="57" spans="1:10" ht="31.5" customHeight="1" x14ac:dyDescent="0.25">
      <c r="A57" s="49"/>
      <c r="B57" s="142" t="s">
        <v>73</v>
      </c>
      <c r="C57" s="142"/>
      <c r="D57" s="142"/>
      <c r="E57" s="142"/>
      <c r="F57" s="142"/>
      <c r="G57" s="142"/>
      <c r="H57" s="143"/>
    </row>
    <row r="58" spans="1:10" ht="90" x14ac:dyDescent="0.25">
      <c r="A58" s="62">
        <v>38</v>
      </c>
      <c r="B58" s="64" t="s">
        <v>74</v>
      </c>
      <c r="C58" s="64" t="s">
        <v>62</v>
      </c>
      <c r="D58" s="65" t="s">
        <v>174</v>
      </c>
      <c r="E58" s="65">
        <v>100000</v>
      </c>
      <c r="F58" s="75" t="s">
        <v>167</v>
      </c>
      <c r="G58" s="65" t="s">
        <v>49</v>
      </c>
      <c r="H58" s="48" t="s">
        <v>44</v>
      </c>
    </row>
    <row r="59" spans="1:10" ht="75" x14ac:dyDescent="0.25">
      <c r="A59" s="62">
        <v>39</v>
      </c>
      <c r="B59" s="64" t="s">
        <v>74</v>
      </c>
      <c r="C59" s="64" t="s">
        <v>62</v>
      </c>
      <c r="D59" s="65" t="s">
        <v>174</v>
      </c>
      <c r="E59" s="65">
        <v>100000</v>
      </c>
      <c r="F59" s="75" t="s">
        <v>200</v>
      </c>
      <c r="G59" s="65" t="s">
        <v>49</v>
      </c>
      <c r="H59" s="48" t="s">
        <v>44</v>
      </c>
    </row>
    <row r="60" spans="1:10" s="85" customFormat="1" ht="15.75" customHeight="1" x14ac:dyDescent="0.25">
      <c r="A60" s="102" t="s">
        <v>4</v>
      </c>
      <c r="B60" s="103"/>
      <c r="C60" s="103"/>
      <c r="D60" s="104"/>
      <c r="E60" s="67">
        <f>E58+E59</f>
        <v>200000</v>
      </c>
      <c r="F60" s="105"/>
      <c r="G60" s="106"/>
      <c r="H60" s="107"/>
    </row>
    <row r="61" spans="1:10" ht="20.25" customHeight="1" x14ac:dyDescent="0.25">
      <c r="A61" s="70"/>
      <c r="B61" s="71"/>
      <c r="C61" s="71"/>
      <c r="D61" s="71"/>
      <c r="E61" s="72"/>
      <c r="F61" s="72" t="s">
        <v>55</v>
      </c>
      <c r="G61" s="43"/>
      <c r="H61" s="44"/>
    </row>
    <row r="62" spans="1:10" ht="60" customHeight="1" x14ac:dyDescent="0.25">
      <c r="A62" s="50">
        <v>40</v>
      </c>
      <c r="B62" s="51">
        <v>45008</v>
      </c>
      <c r="C62" s="52" t="s">
        <v>62</v>
      </c>
      <c r="D62" s="50" t="s">
        <v>173</v>
      </c>
      <c r="E62" s="53">
        <v>200000</v>
      </c>
      <c r="F62" s="54" t="s">
        <v>187</v>
      </c>
      <c r="G62" s="50" t="s">
        <v>49</v>
      </c>
      <c r="H62" s="68" t="s">
        <v>44</v>
      </c>
    </row>
    <row r="63" spans="1:10" ht="60" customHeight="1" x14ac:dyDescent="0.25">
      <c r="A63" s="50">
        <v>41</v>
      </c>
      <c r="B63" s="51">
        <v>45008</v>
      </c>
      <c r="C63" s="52" t="s">
        <v>62</v>
      </c>
      <c r="D63" s="50" t="s">
        <v>186</v>
      </c>
      <c r="E63" s="53">
        <v>1100000</v>
      </c>
      <c r="F63" s="54" t="s">
        <v>182</v>
      </c>
      <c r="G63" s="50" t="s">
        <v>49</v>
      </c>
      <c r="H63" s="68" t="s">
        <v>44</v>
      </c>
    </row>
    <row r="64" spans="1:10" ht="60" x14ac:dyDescent="0.25">
      <c r="A64" s="50">
        <v>42</v>
      </c>
      <c r="B64" s="51">
        <v>45008</v>
      </c>
      <c r="C64" s="52" t="s">
        <v>62</v>
      </c>
      <c r="D64" s="50" t="s">
        <v>186</v>
      </c>
      <c r="E64" s="53">
        <v>500000</v>
      </c>
      <c r="F64" s="54" t="s">
        <v>183</v>
      </c>
      <c r="G64" s="50" t="s">
        <v>49</v>
      </c>
      <c r="H64" s="68" t="s">
        <v>44</v>
      </c>
    </row>
    <row r="65" spans="1:8" ht="60" x14ac:dyDescent="0.25">
      <c r="A65" s="50">
        <v>43</v>
      </c>
      <c r="B65" s="51">
        <v>45008</v>
      </c>
      <c r="C65" s="52" t="s">
        <v>62</v>
      </c>
      <c r="D65" s="50" t="s">
        <v>186</v>
      </c>
      <c r="E65" s="53">
        <v>500000</v>
      </c>
      <c r="F65" s="54" t="s">
        <v>184</v>
      </c>
      <c r="G65" s="50" t="s">
        <v>49</v>
      </c>
      <c r="H65" s="68" t="s">
        <v>44</v>
      </c>
    </row>
    <row r="66" spans="1:8" ht="90" x14ac:dyDescent="0.25">
      <c r="A66" s="50">
        <v>44</v>
      </c>
      <c r="B66" s="51">
        <v>45008</v>
      </c>
      <c r="C66" s="52" t="s">
        <v>62</v>
      </c>
      <c r="D66" s="50" t="s">
        <v>186</v>
      </c>
      <c r="E66" s="53">
        <v>700000</v>
      </c>
      <c r="F66" s="54" t="s">
        <v>201</v>
      </c>
      <c r="G66" s="50" t="s">
        <v>49</v>
      </c>
      <c r="H66" s="68" t="s">
        <v>44</v>
      </c>
    </row>
    <row r="67" spans="1:8" ht="75" x14ac:dyDescent="0.25">
      <c r="A67" s="50">
        <v>45</v>
      </c>
      <c r="B67" s="51">
        <v>45008</v>
      </c>
      <c r="C67" s="52" t="s">
        <v>62</v>
      </c>
      <c r="D67" s="50" t="s">
        <v>186</v>
      </c>
      <c r="E67" s="53">
        <v>700000</v>
      </c>
      <c r="F67" s="54" t="s">
        <v>185</v>
      </c>
      <c r="G67" s="50" t="s">
        <v>49</v>
      </c>
      <c r="H67" s="68" t="s">
        <v>44</v>
      </c>
    </row>
    <row r="68" spans="1:8" ht="20.25" customHeight="1" x14ac:dyDescent="0.25">
      <c r="A68" s="102" t="s">
        <v>4</v>
      </c>
      <c r="B68" s="103"/>
      <c r="C68" s="103"/>
      <c r="D68" s="104"/>
      <c r="E68" s="67">
        <f>E62+E63+E64+E65+E66+E67</f>
        <v>3700000</v>
      </c>
      <c r="F68" s="105"/>
      <c r="G68" s="106"/>
      <c r="H68" s="107"/>
    </row>
    <row r="69" spans="1:8" ht="30.75" customHeight="1" x14ac:dyDescent="0.25">
      <c r="A69" s="117" t="s">
        <v>39</v>
      </c>
      <c r="B69" s="118"/>
      <c r="C69" s="118"/>
      <c r="D69" s="118"/>
      <c r="E69" s="118"/>
      <c r="F69" s="118"/>
      <c r="G69" s="118"/>
      <c r="H69" s="119"/>
    </row>
    <row r="70" spans="1:8" ht="48" x14ac:dyDescent="0.25">
      <c r="A70" s="62">
        <v>46</v>
      </c>
      <c r="B70" s="78">
        <v>44966</v>
      </c>
      <c r="C70" s="64" t="s">
        <v>51</v>
      </c>
      <c r="D70" s="62" t="s">
        <v>54</v>
      </c>
      <c r="E70" s="65">
        <v>1450000</v>
      </c>
      <c r="F70" s="75" t="s">
        <v>202</v>
      </c>
      <c r="G70" s="76" t="s">
        <v>49</v>
      </c>
      <c r="H70" s="41" t="s">
        <v>44</v>
      </c>
    </row>
    <row r="71" spans="1:8" ht="48" x14ac:dyDescent="0.25">
      <c r="A71" s="62">
        <v>47</v>
      </c>
      <c r="B71" s="78">
        <v>44966</v>
      </c>
      <c r="C71" s="64" t="s">
        <v>51</v>
      </c>
      <c r="D71" s="62" t="s">
        <v>54</v>
      </c>
      <c r="E71" s="65">
        <v>600000</v>
      </c>
      <c r="F71" s="75" t="s">
        <v>203</v>
      </c>
      <c r="G71" s="76" t="s">
        <v>49</v>
      </c>
      <c r="H71" s="41" t="s">
        <v>44</v>
      </c>
    </row>
    <row r="72" spans="1:8" ht="48" x14ac:dyDescent="0.25">
      <c r="A72" s="62">
        <v>48</v>
      </c>
      <c r="B72" s="78">
        <v>44966</v>
      </c>
      <c r="C72" s="64" t="s">
        <v>51</v>
      </c>
      <c r="D72" s="62" t="s">
        <v>54</v>
      </c>
      <c r="E72" s="65">
        <v>1400000</v>
      </c>
      <c r="F72" s="75" t="s">
        <v>179</v>
      </c>
      <c r="G72" s="76" t="s">
        <v>49</v>
      </c>
      <c r="H72" s="41" t="s">
        <v>44</v>
      </c>
    </row>
    <row r="73" spans="1:8" ht="48" x14ac:dyDescent="0.25">
      <c r="A73" s="62">
        <v>49</v>
      </c>
      <c r="B73" s="78">
        <v>44966</v>
      </c>
      <c r="C73" s="64" t="s">
        <v>51</v>
      </c>
      <c r="D73" s="62" t="s">
        <v>54</v>
      </c>
      <c r="E73" s="65">
        <v>300000</v>
      </c>
      <c r="F73" s="75" t="s">
        <v>180</v>
      </c>
      <c r="G73" s="76" t="s">
        <v>49</v>
      </c>
      <c r="H73" s="41" t="s">
        <v>44</v>
      </c>
    </row>
    <row r="74" spans="1:8" ht="48" x14ac:dyDescent="0.25">
      <c r="A74" s="62">
        <v>50</v>
      </c>
      <c r="B74" s="78">
        <v>44966</v>
      </c>
      <c r="C74" s="64" t="s">
        <v>51</v>
      </c>
      <c r="D74" s="62" t="s">
        <v>54</v>
      </c>
      <c r="E74" s="65">
        <v>400000</v>
      </c>
      <c r="F74" s="75" t="s">
        <v>181</v>
      </c>
      <c r="G74" s="76" t="s">
        <v>49</v>
      </c>
      <c r="H74" s="41" t="s">
        <v>44</v>
      </c>
    </row>
    <row r="75" spans="1:8" ht="48" x14ac:dyDescent="0.25">
      <c r="A75" s="62">
        <v>51</v>
      </c>
      <c r="B75" s="78">
        <v>45008</v>
      </c>
      <c r="C75" s="64" t="s">
        <v>62</v>
      </c>
      <c r="D75" s="62" t="s">
        <v>86</v>
      </c>
      <c r="E75" s="65">
        <v>2500000</v>
      </c>
      <c r="F75" s="75" t="s">
        <v>149</v>
      </c>
      <c r="G75" s="76" t="s">
        <v>49</v>
      </c>
      <c r="H75" s="41" t="s">
        <v>44</v>
      </c>
    </row>
    <row r="76" spans="1:8" ht="48" x14ac:dyDescent="0.25">
      <c r="A76" s="62">
        <v>52</v>
      </c>
      <c r="B76" s="78">
        <v>45008</v>
      </c>
      <c r="C76" s="64" t="s">
        <v>62</v>
      </c>
      <c r="D76" s="62" t="s">
        <v>86</v>
      </c>
      <c r="E76" s="65">
        <v>400000</v>
      </c>
      <c r="F76" s="75" t="s">
        <v>204</v>
      </c>
      <c r="G76" s="76" t="s">
        <v>49</v>
      </c>
      <c r="H76" s="41" t="s">
        <v>44</v>
      </c>
    </row>
    <row r="77" spans="1:8" ht="48" x14ac:dyDescent="0.25">
      <c r="A77" s="62">
        <v>53</v>
      </c>
      <c r="B77" s="78">
        <v>45008</v>
      </c>
      <c r="C77" s="64" t="s">
        <v>62</v>
      </c>
      <c r="D77" s="62" t="s">
        <v>99</v>
      </c>
      <c r="E77" s="65">
        <v>2000000</v>
      </c>
      <c r="F77" s="75" t="s">
        <v>205</v>
      </c>
      <c r="G77" s="76" t="s">
        <v>49</v>
      </c>
      <c r="H77" s="41" t="s">
        <v>44</v>
      </c>
    </row>
    <row r="78" spans="1:8" ht="48" x14ac:dyDescent="0.25">
      <c r="A78" s="62">
        <v>54</v>
      </c>
      <c r="B78" s="78">
        <v>45008</v>
      </c>
      <c r="C78" s="64" t="s">
        <v>62</v>
      </c>
      <c r="D78" s="62" t="s">
        <v>100</v>
      </c>
      <c r="E78" s="65">
        <v>2000000</v>
      </c>
      <c r="F78" s="75" t="s">
        <v>206</v>
      </c>
      <c r="G78" s="76" t="s">
        <v>49</v>
      </c>
      <c r="H78" s="41" t="s">
        <v>44</v>
      </c>
    </row>
    <row r="79" spans="1:8" ht="45" x14ac:dyDescent="0.25">
      <c r="A79" s="62">
        <v>55</v>
      </c>
      <c r="B79" s="78">
        <v>45085</v>
      </c>
      <c r="C79" s="64" t="s">
        <v>189</v>
      </c>
      <c r="D79" s="62" t="s">
        <v>175</v>
      </c>
      <c r="E79" s="65">
        <v>1650000</v>
      </c>
      <c r="F79" s="75" t="s">
        <v>150</v>
      </c>
      <c r="G79" s="76" t="s">
        <v>49</v>
      </c>
      <c r="H79" s="41" t="s">
        <v>190</v>
      </c>
    </row>
    <row r="80" spans="1:8" ht="60" x14ac:dyDescent="0.25">
      <c r="A80" s="62">
        <v>56</v>
      </c>
      <c r="B80" s="78">
        <v>45085</v>
      </c>
      <c r="C80" s="64" t="s">
        <v>189</v>
      </c>
      <c r="D80" s="62" t="s">
        <v>175</v>
      </c>
      <c r="E80" s="65">
        <v>3500000</v>
      </c>
      <c r="F80" s="75" t="s">
        <v>151</v>
      </c>
      <c r="G80" s="76" t="s">
        <v>49</v>
      </c>
      <c r="H80" s="41" t="s">
        <v>190</v>
      </c>
    </row>
    <row r="81" spans="1:8" s="85" customFormat="1" ht="20.25" customHeight="1" x14ac:dyDescent="0.25">
      <c r="A81" s="102" t="s">
        <v>4</v>
      </c>
      <c r="B81" s="103"/>
      <c r="C81" s="103"/>
      <c r="D81" s="104"/>
      <c r="E81" s="67">
        <f>SUM(E70:E80)</f>
        <v>16200000</v>
      </c>
      <c r="F81" s="105"/>
      <c r="G81" s="106"/>
      <c r="H81" s="107"/>
    </row>
    <row r="82" spans="1:8" ht="20.25" customHeight="1" x14ac:dyDescent="0.25">
      <c r="A82" s="70"/>
      <c r="B82" s="71"/>
      <c r="C82" s="71"/>
      <c r="D82" s="71"/>
      <c r="E82" s="72"/>
      <c r="F82" s="72" t="s">
        <v>56</v>
      </c>
      <c r="G82" s="43"/>
      <c r="H82" s="44"/>
    </row>
    <row r="83" spans="1:8" ht="54" customHeight="1" x14ac:dyDescent="0.25">
      <c r="A83" s="62">
        <v>57</v>
      </c>
      <c r="B83" s="63">
        <v>45008</v>
      </c>
      <c r="C83" s="64" t="s">
        <v>62</v>
      </c>
      <c r="D83" s="62" t="s">
        <v>63</v>
      </c>
      <c r="E83" s="65">
        <v>480000</v>
      </c>
      <c r="F83" s="75" t="s">
        <v>207</v>
      </c>
      <c r="G83" s="76" t="s">
        <v>49</v>
      </c>
      <c r="H83" s="40" t="s">
        <v>44</v>
      </c>
    </row>
    <row r="84" spans="1:8" ht="54" customHeight="1" x14ac:dyDescent="0.25">
      <c r="A84" s="79">
        <v>58</v>
      </c>
      <c r="B84" s="63">
        <v>45008</v>
      </c>
      <c r="C84" s="64" t="s">
        <v>62</v>
      </c>
      <c r="D84" s="62" t="s">
        <v>63</v>
      </c>
      <c r="E84" s="65">
        <v>20000</v>
      </c>
      <c r="F84" s="75" t="s">
        <v>191</v>
      </c>
      <c r="G84" s="76" t="s">
        <v>49</v>
      </c>
      <c r="H84" s="40" t="s">
        <v>44</v>
      </c>
    </row>
    <row r="85" spans="1:8" ht="54" customHeight="1" x14ac:dyDescent="0.25">
      <c r="A85" s="79">
        <v>59</v>
      </c>
      <c r="B85" s="63">
        <v>45008</v>
      </c>
      <c r="C85" s="64" t="s">
        <v>62</v>
      </c>
      <c r="D85" s="62" t="s">
        <v>84</v>
      </c>
      <c r="E85" s="65">
        <v>3000000</v>
      </c>
      <c r="F85" s="75" t="s">
        <v>85</v>
      </c>
      <c r="G85" s="76" t="s">
        <v>49</v>
      </c>
      <c r="H85" s="40" t="s">
        <v>44</v>
      </c>
    </row>
    <row r="86" spans="1:8" ht="60" x14ac:dyDescent="0.25">
      <c r="A86" s="79">
        <v>60</v>
      </c>
      <c r="B86" s="63">
        <v>45008</v>
      </c>
      <c r="C86" s="64" t="s">
        <v>62</v>
      </c>
      <c r="D86" s="62" t="s">
        <v>84</v>
      </c>
      <c r="E86" s="65">
        <v>2000000</v>
      </c>
      <c r="F86" s="75" t="s">
        <v>209</v>
      </c>
      <c r="G86" s="76" t="s">
        <v>49</v>
      </c>
      <c r="H86" s="40" t="s">
        <v>44</v>
      </c>
    </row>
    <row r="87" spans="1:8" ht="48.75" x14ac:dyDescent="0.25">
      <c r="A87" s="62">
        <v>61</v>
      </c>
      <c r="B87" s="63">
        <v>45071</v>
      </c>
      <c r="C87" s="64" t="s">
        <v>111</v>
      </c>
      <c r="D87" s="62" t="s">
        <v>176</v>
      </c>
      <c r="E87" s="65">
        <v>1600000</v>
      </c>
      <c r="F87" s="75" t="s">
        <v>192</v>
      </c>
      <c r="G87" s="76" t="s">
        <v>49</v>
      </c>
      <c r="H87" s="40" t="s">
        <v>44</v>
      </c>
    </row>
    <row r="88" spans="1:8" s="85" customFormat="1" ht="15" x14ac:dyDescent="0.25">
      <c r="A88" s="102" t="s">
        <v>4</v>
      </c>
      <c r="B88" s="103"/>
      <c r="C88" s="103"/>
      <c r="D88" s="104"/>
      <c r="E88" s="67">
        <f>E83+E84+E85+E86+E87</f>
        <v>7100000</v>
      </c>
      <c r="F88" s="105"/>
      <c r="G88" s="106"/>
      <c r="H88" s="107"/>
    </row>
    <row r="89" spans="1:8" ht="20.25" customHeight="1" x14ac:dyDescent="0.25">
      <c r="A89" s="70"/>
      <c r="B89" s="71"/>
      <c r="C89" s="71"/>
      <c r="D89" s="71"/>
      <c r="E89" s="72"/>
      <c r="F89" s="72" t="s">
        <v>57</v>
      </c>
      <c r="G89" s="43"/>
      <c r="H89" s="44"/>
    </row>
    <row r="90" spans="1:8" ht="48" x14ac:dyDescent="0.25">
      <c r="A90" s="62">
        <v>62</v>
      </c>
      <c r="B90" s="63">
        <v>44994</v>
      </c>
      <c r="C90" s="62">
        <v>45</v>
      </c>
      <c r="D90" s="62" t="s">
        <v>79</v>
      </c>
      <c r="E90" s="65">
        <v>1100000</v>
      </c>
      <c r="F90" s="75" t="s">
        <v>152</v>
      </c>
      <c r="G90" s="39" t="s">
        <v>49</v>
      </c>
      <c r="H90" s="48" t="s">
        <v>45</v>
      </c>
    </row>
    <row r="91" spans="1:8" ht="60" x14ac:dyDescent="0.25">
      <c r="A91" s="62">
        <v>63</v>
      </c>
      <c r="B91" s="63">
        <v>44994</v>
      </c>
      <c r="C91" s="62">
        <v>46</v>
      </c>
      <c r="D91" s="62" t="s">
        <v>93</v>
      </c>
      <c r="E91" s="65">
        <v>1449998</v>
      </c>
      <c r="F91" s="75" t="s">
        <v>210</v>
      </c>
      <c r="G91" s="39" t="s">
        <v>49</v>
      </c>
      <c r="H91" s="48" t="s">
        <v>45</v>
      </c>
    </row>
    <row r="92" spans="1:8" ht="75" x14ac:dyDescent="0.25">
      <c r="A92" s="62">
        <v>64</v>
      </c>
      <c r="B92" s="63">
        <v>44994</v>
      </c>
      <c r="C92" s="62">
        <v>47</v>
      </c>
      <c r="D92" s="62" t="s">
        <v>79</v>
      </c>
      <c r="E92" s="65">
        <v>1449936</v>
      </c>
      <c r="F92" s="75" t="s">
        <v>143</v>
      </c>
      <c r="G92" s="39" t="s">
        <v>49</v>
      </c>
      <c r="H92" s="48" t="s">
        <v>45</v>
      </c>
    </row>
    <row r="93" spans="1:8" ht="60" x14ac:dyDescent="0.25">
      <c r="A93" s="62">
        <v>65</v>
      </c>
      <c r="B93" s="63">
        <v>44994</v>
      </c>
      <c r="C93" s="62">
        <v>49</v>
      </c>
      <c r="D93" s="62" t="s">
        <v>177</v>
      </c>
      <c r="E93" s="65">
        <v>3000000</v>
      </c>
      <c r="F93" s="75" t="s">
        <v>208</v>
      </c>
      <c r="G93" s="39" t="s">
        <v>49</v>
      </c>
      <c r="H93" s="48" t="s">
        <v>45</v>
      </c>
    </row>
    <row r="94" spans="1:8" ht="48.75" x14ac:dyDescent="0.25">
      <c r="A94" s="62">
        <v>66</v>
      </c>
      <c r="B94" s="63">
        <v>45008</v>
      </c>
      <c r="C94" s="64" t="s">
        <v>62</v>
      </c>
      <c r="D94" s="62" t="s">
        <v>64</v>
      </c>
      <c r="E94" s="65">
        <v>600000</v>
      </c>
      <c r="F94" s="75" t="s">
        <v>65</v>
      </c>
      <c r="G94" s="39" t="s">
        <v>49</v>
      </c>
      <c r="H94" s="45" t="s">
        <v>44</v>
      </c>
    </row>
    <row r="95" spans="1:8" ht="60" x14ac:dyDescent="0.25">
      <c r="A95" s="62">
        <v>67</v>
      </c>
      <c r="B95" s="63">
        <v>45008</v>
      </c>
      <c r="C95" s="64" t="s">
        <v>62</v>
      </c>
      <c r="D95" s="62" t="s">
        <v>64</v>
      </c>
      <c r="E95" s="65">
        <v>2071305</v>
      </c>
      <c r="F95" s="75" t="s">
        <v>153</v>
      </c>
      <c r="G95" s="39" t="s">
        <v>49</v>
      </c>
      <c r="H95" s="48" t="s">
        <v>44</v>
      </c>
    </row>
    <row r="96" spans="1:8" ht="53.25" customHeight="1" x14ac:dyDescent="0.25">
      <c r="A96" s="62">
        <v>68</v>
      </c>
      <c r="B96" s="63">
        <v>45008</v>
      </c>
      <c r="C96" s="64" t="s">
        <v>62</v>
      </c>
      <c r="D96" s="62" t="s">
        <v>177</v>
      </c>
      <c r="E96" s="65">
        <v>100000</v>
      </c>
      <c r="F96" s="75" t="s">
        <v>168</v>
      </c>
      <c r="G96" s="39" t="s">
        <v>49</v>
      </c>
      <c r="H96" s="45" t="s">
        <v>44</v>
      </c>
    </row>
    <row r="97" spans="1:8" ht="53.25" customHeight="1" x14ac:dyDescent="0.25">
      <c r="A97" s="62">
        <v>69</v>
      </c>
      <c r="B97" s="63">
        <v>45008</v>
      </c>
      <c r="C97" s="64" t="s">
        <v>62</v>
      </c>
      <c r="D97" s="62" t="s">
        <v>120</v>
      </c>
      <c r="E97" s="65">
        <v>150000</v>
      </c>
      <c r="F97" s="75" t="s">
        <v>193</v>
      </c>
      <c r="G97" s="39" t="s">
        <v>49</v>
      </c>
      <c r="H97" s="45" t="s">
        <v>44</v>
      </c>
    </row>
    <row r="98" spans="1:8" ht="48.75" x14ac:dyDescent="0.25">
      <c r="A98" s="62">
        <v>70</v>
      </c>
      <c r="B98" s="63">
        <v>45008</v>
      </c>
      <c r="C98" s="64" t="s">
        <v>62</v>
      </c>
      <c r="D98" s="62" t="s">
        <v>120</v>
      </c>
      <c r="E98" s="65">
        <v>150000</v>
      </c>
      <c r="F98" s="75" t="s">
        <v>154</v>
      </c>
      <c r="G98" s="39" t="s">
        <v>49</v>
      </c>
      <c r="H98" s="45" t="s">
        <v>44</v>
      </c>
    </row>
    <row r="99" spans="1:8" ht="53.25" customHeight="1" x14ac:dyDescent="0.25">
      <c r="A99" s="62">
        <v>71</v>
      </c>
      <c r="B99" s="63">
        <v>45008</v>
      </c>
      <c r="C99" s="64" t="s">
        <v>62</v>
      </c>
      <c r="D99" s="62" t="s">
        <v>120</v>
      </c>
      <c r="E99" s="65">
        <v>150000</v>
      </c>
      <c r="F99" s="75" t="s">
        <v>155</v>
      </c>
      <c r="G99" s="39" t="s">
        <v>49</v>
      </c>
      <c r="H99" s="45" t="s">
        <v>44</v>
      </c>
    </row>
    <row r="100" spans="1:8" ht="53.25" customHeight="1" x14ac:dyDescent="0.25">
      <c r="A100" s="62">
        <v>72</v>
      </c>
      <c r="B100" s="63">
        <v>45008</v>
      </c>
      <c r="C100" s="64" t="s">
        <v>62</v>
      </c>
      <c r="D100" s="62" t="s">
        <v>120</v>
      </c>
      <c r="E100" s="65">
        <v>170000</v>
      </c>
      <c r="F100" s="75" t="s">
        <v>156</v>
      </c>
      <c r="G100" s="39" t="s">
        <v>49</v>
      </c>
      <c r="H100" s="45" t="s">
        <v>44</v>
      </c>
    </row>
    <row r="101" spans="1:8" ht="53.25" customHeight="1" x14ac:dyDescent="0.25">
      <c r="A101" s="62">
        <v>73</v>
      </c>
      <c r="B101" s="63">
        <v>45008</v>
      </c>
      <c r="C101" s="64" t="s">
        <v>62</v>
      </c>
      <c r="D101" s="62" t="s">
        <v>120</v>
      </c>
      <c r="E101" s="65">
        <v>150000</v>
      </c>
      <c r="F101" s="75" t="s">
        <v>157</v>
      </c>
      <c r="G101" s="39" t="s">
        <v>49</v>
      </c>
      <c r="H101" s="45" t="s">
        <v>44</v>
      </c>
    </row>
    <row r="102" spans="1:8" ht="53.25" customHeight="1" x14ac:dyDescent="0.25">
      <c r="A102" s="62">
        <v>74</v>
      </c>
      <c r="B102" s="63">
        <v>45008</v>
      </c>
      <c r="C102" s="64" t="s">
        <v>62</v>
      </c>
      <c r="D102" s="62" t="s">
        <v>120</v>
      </c>
      <c r="E102" s="65">
        <v>280000</v>
      </c>
      <c r="F102" s="75" t="s">
        <v>158</v>
      </c>
      <c r="G102" s="39" t="s">
        <v>49</v>
      </c>
      <c r="H102" s="45" t="s">
        <v>44</v>
      </c>
    </row>
    <row r="103" spans="1:8" ht="53.25" customHeight="1" x14ac:dyDescent="0.25">
      <c r="A103" s="62">
        <v>75</v>
      </c>
      <c r="B103" s="63">
        <v>45008</v>
      </c>
      <c r="C103" s="64" t="s">
        <v>62</v>
      </c>
      <c r="D103" s="62" t="s">
        <v>120</v>
      </c>
      <c r="E103" s="65">
        <v>280000</v>
      </c>
      <c r="F103" s="75" t="s">
        <v>107</v>
      </c>
      <c r="G103" s="39" t="s">
        <v>49</v>
      </c>
      <c r="H103" s="45" t="s">
        <v>44</v>
      </c>
    </row>
    <row r="104" spans="1:8" ht="60" x14ac:dyDescent="0.25">
      <c r="A104" s="62">
        <v>76</v>
      </c>
      <c r="B104" s="63">
        <v>45008</v>
      </c>
      <c r="C104" s="64" t="s">
        <v>62</v>
      </c>
      <c r="D104" s="62" t="s">
        <v>120</v>
      </c>
      <c r="E104" s="65">
        <v>150000</v>
      </c>
      <c r="F104" s="75" t="s">
        <v>194</v>
      </c>
      <c r="G104" s="39" t="s">
        <v>49</v>
      </c>
      <c r="H104" s="45" t="s">
        <v>44</v>
      </c>
    </row>
    <row r="105" spans="1:8" ht="48.75" x14ac:dyDescent="0.25">
      <c r="A105" s="62">
        <v>77</v>
      </c>
      <c r="B105" s="63">
        <v>45008</v>
      </c>
      <c r="C105" s="64" t="s">
        <v>62</v>
      </c>
      <c r="D105" s="62" t="s">
        <v>120</v>
      </c>
      <c r="E105" s="65">
        <v>270000</v>
      </c>
      <c r="F105" s="75" t="s">
        <v>195</v>
      </c>
      <c r="G105" s="39" t="s">
        <v>49</v>
      </c>
      <c r="H105" s="45" t="s">
        <v>44</v>
      </c>
    </row>
    <row r="106" spans="1:8" ht="48.75" x14ac:dyDescent="0.25">
      <c r="A106" s="62">
        <v>78</v>
      </c>
      <c r="B106" s="63">
        <v>45008</v>
      </c>
      <c r="C106" s="64" t="s">
        <v>62</v>
      </c>
      <c r="D106" s="62" t="s">
        <v>120</v>
      </c>
      <c r="E106" s="65">
        <v>270000</v>
      </c>
      <c r="F106" s="75" t="s">
        <v>196</v>
      </c>
      <c r="G106" s="39" t="s">
        <v>49</v>
      </c>
      <c r="H106" s="45" t="s">
        <v>44</v>
      </c>
    </row>
    <row r="107" spans="1:8" ht="53.25" customHeight="1" x14ac:dyDescent="0.25">
      <c r="A107" s="62">
        <v>79</v>
      </c>
      <c r="B107" s="63">
        <v>45008</v>
      </c>
      <c r="C107" s="64" t="s">
        <v>62</v>
      </c>
      <c r="D107" s="62" t="s">
        <v>120</v>
      </c>
      <c r="E107" s="65">
        <v>300000</v>
      </c>
      <c r="F107" s="75" t="s">
        <v>211</v>
      </c>
      <c r="G107" s="39" t="s">
        <v>49</v>
      </c>
      <c r="H107" s="45" t="s">
        <v>44</v>
      </c>
    </row>
    <row r="108" spans="1:8" ht="60" x14ac:dyDescent="0.25">
      <c r="A108" s="62">
        <v>80</v>
      </c>
      <c r="B108" s="63">
        <v>45008</v>
      </c>
      <c r="C108" s="64" t="s">
        <v>62</v>
      </c>
      <c r="D108" s="62" t="s">
        <v>120</v>
      </c>
      <c r="E108" s="65">
        <v>300000</v>
      </c>
      <c r="F108" s="75" t="s">
        <v>212</v>
      </c>
      <c r="G108" s="39" t="s">
        <v>49</v>
      </c>
      <c r="H108" s="45" t="s">
        <v>44</v>
      </c>
    </row>
    <row r="109" spans="1:8" ht="48.75" x14ac:dyDescent="0.25">
      <c r="A109" s="62">
        <v>81</v>
      </c>
      <c r="B109" s="63">
        <v>45008</v>
      </c>
      <c r="C109" s="64" t="s">
        <v>62</v>
      </c>
      <c r="D109" s="62" t="s">
        <v>120</v>
      </c>
      <c r="E109" s="65">
        <v>280000</v>
      </c>
      <c r="F109" s="75" t="s">
        <v>197</v>
      </c>
      <c r="G109" s="39" t="s">
        <v>49</v>
      </c>
      <c r="H109" s="45" t="s">
        <v>44</v>
      </c>
    </row>
    <row r="110" spans="1:8" ht="60" x14ac:dyDescent="0.25">
      <c r="A110" s="62">
        <v>82</v>
      </c>
      <c r="B110" s="63">
        <v>45008</v>
      </c>
      <c r="C110" s="64" t="s">
        <v>62</v>
      </c>
      <c r="D110" s="62" t="s">
        <v>79</v>
      </c>
      <c r="E110" s="65">
        <v>314187</v>
      </c>
      <c r="F110" s="75" t="s">
        <v>169</v>
      </c>
      <c r="G110" s="39" t="s">
        <v>49</v>
      </c>
      <c r="H110" s="48" t="s">
        <v>44</v>
      </c>
    </row>
    <row r="111" spans="1:8" ht="75" x14ac:dyDescent="0.25">
      <c r="A111" s="62">
        <v>83</v>
      </c>
      <c r="B111" s="63">
        <v>45008</v>
      </c>
      <c r="C111" s="64" t="s">
        <v>62</v>
      </c>
      <c r="D111" s="62" t="s">
        <v>79</v>
      </c>
      <c r="E111" s="65">
        <v>440000</v>
      </c>
      <c r="F111" s="75" t="s">
        <v>213</v>
      </c>
      <c r="G111" s="39" t="s">
        <v>49</v>
      </c>
      <c r="H111" s="48" t="s">
        <v>44</v>
      </c>
    </row>
    <row r="112" spans="1:8" ht="60" x14ac:dyDescent="0.25">
      <c r="A112" s="62">
        <v>84</v>
      </c>
      <c r="B112" s="63">
        <v>45008</v>
      </c>
      <c r="C112" s="64" t="s">
        <v>62</v>
      </c>
      <c r="D112" s="62" t="s">
        <v>79</v>
      </c>
      <c r="E112" s="65">
        <v>102308</v>
      </c>
      <c r="F112" s="75" t="s">
        <v>170</v>
      </c>
      <c r="G112" s="39" t="s">
        <v>49</v>
      </c>
      <c r="H112" s="48" t="s">
        <v>44</v>
      </c>
    </row>
    <row r="113" spans="1:8" ht="48" x14ac:dyDescent="0.25">
      <c r="A113" s="62">
        <v>85</v>
      </c>
      <c r="B113" s="63">
        <v>45008</v>
      </c>
      <c r="C113" s="64" t="s">
        <v>62</v>
      </c>
      <c r="D113" s="62" t="s">
        <v>93</v>
      </c>
      <c r="E113" s="65">
        <v>1105454</v>
      </c>
      <c r="F113" s="75" t="s">
        <v>94</v>
      </c>
      <c r="G113" s="39" t="s">
        <v>49</v>
      </c>
      <c r="H113" s="48" t="s">
        <v>44</v>
      </c>
    </row>
    <row r="114" spans="1:8" ht="60" x14ac:dyDescent="0.25">
      <c r="A114" s="62">
        <v>86</v>
      </c>
      <c r="B114" s="63">
        <v>45008</v>
      </c>
      <c r="C114" s="64" t="s">
        <v>62</v>
      </c>
      <c r="D114" s="62" t="s">
        <v>93</v>
      </c>
      <c r="E114" s="65">
        <v>1503894</v>
      </c>
      <c r="F114" s="75" t="s">
        <v>214</v>
      </c>
      <c r="G114" s="39" t="s">
        <v>49</v>
      </c>
      <c r="H114" s="48" t="s">
        <v>44</v>
      </c>
    </row>
    <row r="115" spans="1:8" ht="90" x14ac:dyDescent="0.25">
      <c r="A115" s="62">
        <v>87</v>
      </c>
      <c r="B115" s="63">
        <v>45008</v>
      </c>
      <c r="C115" s="64" t="s">
        <v>62</v>
      </c>
      <c r="D115" s="62" t="s">
        <v>95</v>
      </c>
      <c r="E115" s="65">
        <v>1449998</v>
      </c>
      <c r="F115" s="75" t="s">
        <v>215</v>
      </c>
      <c r="G115" s="39" t="s">
        <v>49</v>
      </c>
      <c r="H115" s="48" t="s">
        <v>44</v>
      </c>
    </row>
    <row r="116" spans="1:8" ht="48" x14ac:dyDescent="0.25">
      <c r="A116" s="62">
        <v>88</v>
      </c>
      <c r="B116" s="63">
        <v>45071</v>
      </c>
      <c r="C116" s="64" t="s">
        <v>111</v>
      </c>
      <c r="D116" s="62" t="s">
        <v>64</v>
      </c>
      <c r="E116" s="65">
        <v>1000000</v>
      </c>
      <c r="F116" s="75" t="s">
        <v>178</v>
      </c>
      <c r="G116" s="39" t="s">
        <v>49</v>
      </c>
      <c r="H116" s="48" t="s">
        <v>44</v>
      </c>
    </row>
    <row r="117" spans="1:8" ht="75" x14ac:dyDescent="0.25">
      <c r="A117" s="62">
        <v>89</v>
      </c>
      <c r="B117" s="63">
        <v>45071</v>
      </c>
      <c r="C117" s="64" t="s">
        <v>111</v>
      </c>
      <c r="D117" s="62" t="s">
        <v>64</v>
      </c>
      <c r="E117" s="65">
        <v>200000</v>
      </c>
      <c r="F117" s="75" t="s">
        <v>216</v>
      </c>
      <c r="G117" s="39" t="s">
        <v>49</v>
      </c>
      <c r="H117" s="48" t="s">
        <v>44</v>
      </c>
    </row>
    <row r="118" spans="1:8" s="85" customFormat="1" ht="15" x14ac:dyDescent="0.25">
      <c r="A118" s="102" t="s">
        <v>4</v>
      </c>
      <c r="B118" s="103"/>
      <c r="C118" s="103"/>
      <c r="D118" s="104"/>
      <c r="E118" s="67">
        <f>E90+E91+E92+E93+E94+E95+E96+E97+E98+E99+E100+E101+E102+E103+E104+E105+E106+E107+E108+E109+E110+E111+E112+E113+E114+E115+E116+E117</f>
        <v>18787080</v>
      </c>
      <c r="F118" s="105"/>
      <c r="G118" s="106"/>
      <c r="H118" s="107"/>
    </row>
    <row r="119" spans="1:8" ht="20.25" customHeight="1" x14ac:dyDescent="0.25">
      <c r="A119" s="70"/>
      <c r="B119" s="71"/>
      <c r="C119" s="71"/>
      <c r="D119" s="71"/>
      <c r="E119" s="72"/>
      <c r="F119" s="72" t="s">
        <v>58</v>
      </c>
      <c r="G119" s="43"/>
      <c r="H119" s="44"/>
    </row>
    <row r="120" spans="1:8" ht="48.75" x14ac:dyDescent="0.25">
      <c r="A120" s="62">
        <v>90</v>
      </c>
      <c r="B120" s="63">
        <v>44984</v>
      </c>
      <c r="C120" s="62">
        <v>31</v>
      </c>
      <c r="D120" s="62" t="s">
        <v>138</v>
      </c>
      <c r="E120" s="65">
        <v>2000000</v>
      </c>
      <c r="F120" s="75" t="s">
        <v>139</v>
      </c>
      <c r="G120" s="76" t="s">
        <v>188</v>
      </c>
      <c r="H120" s="40" t="s">
        <v>45</v>
      </c>
    </row>
    <row r="121" spans="1:8" ht="60" x14ac:dyDescent="0.25">
      <c r="A121" s="62">
        <v>91</v>
      </c>
      <c r="B121" s="63">
        <v>45008</v>
      </c>
      <c r="C121" s="64" t="s">
        <v>62</v>
      </c>
      <c r="D121" s="62" t="s">
        <v>70</v>
      </c>
      <c r="E121" s="65">
        <v>2000000</v>
      </c>
      <c r="F121" s="75" t="s">
        <v>159</v>
      </c>
      <c r="G121" s="76" t="s">
        <v>49</v>
      </c>
      <c r="H121" s="46" t="s">
        <v>44</v>
      </c>
    </row>
    <row r="122" spans="1:8" ht="51.75" customHeight="1" x14ac:dyDescent="0.25">
      <c r="A122" s="62">
        <v>92</v>
      </c>
      <c r="B122" s="63">
        <v>45008</v>
      </c>
      <c r="C122" s="64" t="s">
        <v>62</v>
      </c>
      <c r="D122" s="62" t="s">
        <v>70</v>
      </c>
      <c r="E122" s="65">
        <v>1000000</v>
      </c>
      <c r="F122" s="75" t="s">
        <v>71</v>
      </c>
      <c r="G122" s="76" t="s">
        <v>49</v>
      </c>
      <c r="H122" s="46" t="s">
        <v>44</v>
      </c>
    </row>
    <row r="123" spans="1:8" ht="51.75" customHeight="1" x14ac:dyDescent="0.25">
      <c r="A123" s="62">
        <v>93</v>
      </c>
      <c r="B123" s="63">
        <v>45008</v>
      </c>
      <c r="C123" s="64" t="s">
        <v>62</v>
      </c>
      <c r="D123" s="62" t="s">
        <v>75</v>
      </c>
      <c r="E123" s="65">
        <v>3000000</v>
      </c>
      <c r="F123" s="75" t="s">
        <v>76</v>
      </c>
      <c r="G123" s="76" t="s">
        <v>49</v>
      </c>
      <c r="H123" s="46" t="s">
        <v>44</v>
      </c>
    </row>
    <row r="124" spans="1:8" ht="51.75" customHeight="1" x14ac:dyDescent="0.25">
      <c r="A124" s="62">
        <v>94</v>
      </c>
      <c r="B124" s="63">
        <v>45008</v>
      </c>
      <c r="C124" s="64" t="s">
        <v>62</v>
      </c>
      <c r="D124" s="62" t="s">
        <v>96</v>
      </c>
      <c r="E124" s="65">
        <v>1000000</v>
      </c>
      <c r="F124" s="75" t="s">
        <v>97</v>
      </c>
      <c r="G124" s="76" t="s">
        <v>49</v>
      </c>
      <c r="H124" s="46" t="s">
        <v>44</v>
      </c>
    </row>
    <row r="125" spans="1:8" ht="51.75" customHeight="1" x14ac:dyDescent="0.25">
      <c r="A125" s="62">
        <v>95</v>
      </c>
      <c r="B125" s="63">
        <v>45008</v>
      </c>
      <c r="C125" s="64" t="s">
        <v>62</v>
      </c>
      <c r="D125" s="62" t="s">
        <v>96</v>
      </c>
      <c r="E125" s="65">
        <v>1500000</v>
      </c>
      <c r="F125" s="75" t="s">
        <v>171</v>
      </c>
      <c r="G125" s="76" t="s">
        <v>49</v>
      </c>
      <c r="H125" s="46" t="s">
        <v>44</v>
      </c>
    </row>
    <row r="126" spans="1:8" ht="51.75" customHeight="1" x14ac:dyDescent="0.25">
      <c r="A126" s="62">
        <v>96</v>
      </c>
      <c r="B126" s="63">
        <v>45008</v>
      </c>
      <c r="C126" s="64" t="s">
        <v>62</v>
      </c>
      <c r="D126" s="62" t="s">
        <v>96</v>
      </c>
      <c r="E126" s="65">
        <v>1500000</v>
      </c>
      <c r="F126" s="75" t="s">
        <v>98</v>
      </c>
      <c r="G126" s="76" t="s">
        <v>49</v>
      </c>
      <c r="H126" s="46" t="s">
        <v>44</v>
      </c>
    </row>
    <row r="127" spans="1:8" s="85" customFormat="1" ht="15" x14ac:dyDescent="0.25">
      <c r="A127" s="102" t="s">
        <v>4</v>
      </c>
      <c r="B127" s="103"/>
      <c r="C127" s="103"/>
      <c r="D127" s="104"/>
      <c r="E127" s="67">
        <f>E120+E121+E122+E123+E124+E125+E126</f>
        <v>12000000</v>
      </c>
      <c r="F127" s="105"/>
      <c r="G127" s="106"/>
      <c r="H127" s="107"/>
    </row>
    <row r="128" spans="1:8" ht="20.25" customHeight="1" x14ac:dyDescent="0.25">
      <c r="A128" s="70"/>
      <c r="B128" s="71"/>
      <c r="C128" s="71"/>
      <c r="D128" s="71"/>
      <c r="E128" s="72"/>
      <c r="F128" s="72" t="s">
        <v>59</v>
      </c>
      <c r="G128" s="43"/>
      <c r="H128" s="44"/>
    </row>
    <row r="129" spans="1:8" ht="48" customHeight="1" x14ac:dyDescent="0.25">
      <c r="A129" s="62">
        <v>97</v>
      </c>
      <c r="B129" s="63">
        <v>45008</v>
      </c>
      <c r="C129" s="64" t="s">
        <v>62</v>
      </c>
      <c r="D129" s="62" t="s">
        <v>80</v>
      </c>
      <c r="E129" s="65">
        <v>500000</v>
      </c>
      <c r="F129" s="75" t="s">
        <v>160</v>
      </c>
      <c r="G129" s="76" t="s">
        <v>49</v>
      </c>
      <c r="H129" s="48" t="s">
        <v>44</v>
      </c>
    </row>
    <row r="130" spans="1:8" ht="60" x14ac:dyDescent="0.25">
      <c r="A130" s="62">
        <v>98</v>
      </c>
      <c r="B130" s="63">
        <v>45008</v>
      </c>
      <c r="C130" s="64" t="s">
        <v>62</v>
      </c>
      <c r="D130" s="62" t="s">
        <v>80</v>
      </c>
      <c r="E130" s="65">
        <v>500000</v>
      </c>
      <c r="F130" s="75" t="s">
        <v>217</v>
      </c>
      <c r="G130" s="76" t="s">
        <v>49</v>
      </c>
      <c r="H130" s="48" t="s">
        <v>44</v>
      </c>
    </row>
    <row r="131" spans="1:8" ht="57.75" customHeight="1" x14ac:dyDescent="0.25">
      <c r="A131" s="62">
        <v>99</v>
      </c>
      <c r="B131" s="63">
        <v>45008</v>
      </c>
      <c r="C131" s="64" t="s">
        <v>62</v>
      </c>
      <c r="D131" s="62" t="s">
        <v>80</v>
      </c>
      <c r="E131" s="65">
        <v>600000</v>
      </c>
      <c r="F131" s="75" t="s">
        <v>218</v>
      </c>
      <c r="G131" s="76" t="s">
        <v>49</v>
      </c>
      <c r="H131" s="48" t="s">
        <v>44</v>
      </c>
    </row>
    <row r="132" spans="1:8" ht="48" x14ac:dyDescent="0.25">
      <c r="A132" s="62">
        <v>100</v>
      </c>
      <c r="B132" s="63">
        <v>45008</v>
      </c>
      <c r="C132" s="64" t="s">
        <v>62</v>
      </c>
      <c r="D132" s="62" t="s">
        <v>80</v>
      </c>
      <c r="E132" s="65">
        <v>125000</v>
      </c>
      <c r="F132" s="75" t="s">
        <v>219</v>
      </c>
      <c r="G132" s="76" t="s">
        <v>49</v>
      </c>
      <c r="H132" s="48" t="s">
        <v>44</v>
      </c>
    </row>
    <row r="133" spans="1:8" ht="48" x14ac:dyDescent="0.25">
      <c r="A133" s="62">
        <v>101</v>
      </c>
      <c r="B133" s="63">
        <v>45008</v>
      </c>
      <c r="C133" s="64" t="s">
        <v>62</v>
      </c>
      <c r="D133" s="62" t="s">
        <v>80</v>
      </c>
      <c r="E133" s="65">
        <v>125000</v>
      </c>
      <c r="F133" s="75" t="s">
        <v>220</v>
      </c>
      <c r="G133" s="76" t="s">
        <v>49</v>
      </c>
      <c r="H133" s="48" t="s">
        <v>44</v>
      </c>
    </row>
    <row r="134" spans="1:8" ht="48" x14ac:dyDescent="0.25">
      <c r="A134" s="62">
        <v>102</v>
      </c>
      <c r="B134" s="63">
        <v>45008</v>
      </c>
      <c r="C134" s="64" t="s">
        <v>62</v>
      </c>
      <c r="D134" s="62" t="s">
        <v>80</v>
      </c>
      <c r="E134" s="65">
        <v>532000</v>
      </c>
      <c r="F134" s="75" t="s">
        <v>81</v>
      </c>
      <c r="G134" s="76" t="s">
        <v>49</v>
      </c>
      <c r="H134" s="48" t="s">
        <v>44</v>
      </c>
    </row>
    <row r="135" spans="1:8" ht="48" x14ac:dyDescent="0.25">
      <c r="A135" s="62">
        <v>103</v>
      </c>
      <c r="B135" s="63">
        <v>45008</v>
      </c>
      <c r="C135" s="64" t="s">
        <v>62</v>
      </c>
      <c r="D135" s="62" t="s">
        <v>80</v>
      </c>
      <c r="E135" s="65">
        <v>178000</v>
      </c>
      <c r="F135" s="75" t="s">
        <v>82</v>
      </c>
      <c r="G135" s="76" t="s">
        <v>49</v>
      </c>
      <c r="H135" s="48" t="s">
        <v>44</v>
      </c>
    </row>
    <row r="136" spans="1:8" ht="48" x14ac:dyDescent="0.25">
      <c r="A136" s="62">
        <v>104</v>
      </c>
      <c r="B136" s="63">
        <v>45008</v>
      </c>
      <c r="C136" s="64" t="s">
        <v>62</v>
      </c>
      <c r="D136" s="62" t="s">
        <v>80</v>
      </c>
      <c r="E136" s="65">
        <v>1090000</v>
      </c>
      <c r="F136" s="75" t="s">
        <v>83</v>
      </c>
      <c r="G136" s="76" t="s">
        <v>49</v>
      </c>
      <c r="H136" s="48" t="s">
        <v>44</v>
      </c>
    </row>
    <row r="137" spans="1:8" s="85" customFormat="1" ht="15" x14ac:dyDescent="0.25">
      <c r="A137" s="102" t="s">
        <v>4</v>
      </c>
      <c r="B137" s="103"/>
      <c r="C137" s="103"/>
      <c r="D137" s="104"/>
      <c r="E137" s="67">
        <f>E129+E130+E131+E132+E133+E134+E135+E136</f>
        <v>3650000</v>
      </c>
      <c r="F137" s="105"/>
      <c r="G137" s="106"/>
      <c r="H137" s="107"/>
    </row>
    <row r="138" spans="1:8" ht="20.25" customHeight="1" x14ac:dyDescent="0.25">
      <c r="A138" s="70"/>
      <c r="B138" s="71"/>
      <c r="C138" s="71"/>
      <c r="D138" s="71"/>
      <c r="E138" s="72"/>
      <c r="F138" s="72" t="s">
        <v>60</v>
      </c>
      <c r="G138" s="43"/>
      <c r="H138" s="44"/>
    </row>
    <row r="139" spans="1:8" ht="56.25" customHeight="1" x14ac:dyDescent="0.25">
      <c r="A139" s="62">
        <v>105</v>
      </c>
      <c r="B139" s="63">
        <v>45008</v>
      </c>
      <c r="C139" s="64" t="s">
        <v>62</v>
      </c>
      <c r="D139" s="62" t="s">
        <v>69</v>
      </c>
      <c r="E139" s="65">
        <v>298506</v>
      </c>
      <c r="F139" s="75" t="s">
        <v>161</v>
      </c>
      <c r="G139" s="76" t="s">
        <v>49</v>
      </c>
      <c r="H139" s="45" t="s">
        <v>44</v>
      </c>
    </row>
    <row r="140" spans="1:8" ht="56.25" customHeight="1" x14ac:dyDescent="0.25">
      <c r="A140" s="79">
        <v>106</v>
      </c>
      <c r="B140" s="63">
        <v>45008</v>
      </c>
      <c r="C140" s="64" t="s">
        <v>62</v>
      </c>
      <c r="D140" s="62" t="s">
        <v>80</v>
      </c>
      <c r="E140" s="65">
        <v>150000</v>
      </c>
      <c r="F140" s="75" t="s">
        <v>162</v>
      </c>
      <c r="G140" s="76" t="s">
        <v>188</v>
      </c>
      <c r="H140" s="45" t="s">
        <v>44</v>
      </c>
    </row>
    <row r="141" spans="1:8" ht="60" x14ac:dyDescent="0.25">
      <c r="A141" s="62">
        <v>107</v>
      </c>
      <c r="B141" s="63">
        <v>45008</v>
      </c>
      <c r="C141" s="64" t="s">
        <v>62</v>
      </c>
      <c r="D141" s="62" t="s">
        <v>104</v>
      </c>
      <c r="E141" s="65">
        <v>298506</v>
      </c>
      <c r="F141" s="75" t="s">
        <v>172</v>
      </c>
      <c r="G141" s="76" t="s">
        <v>49</v>
      </c>
      <c r="H141" s="45" t="s">
        <v>44</v>
      </c>
    </row>
    <row r="142" spans="1:8" ht="56.25" customHeight="1" x14ac:dyDescent="0.25">
      <c r="A142" s="62">
        <v>108</v>
      </c>
      <c r="B142" s="63">
        <v>45008</v>
      </c>
      <c r="C142" s="64" t="s">
        <v>62</v>
      </c>
      <c r="D142" s="62" t="s">
        <v>104</v>
      </c>
      <c r="E142" s="65">
        <v>996000</v>
      </c>
      <c r="F142" s="75" t="s">
        <v>198</v>
      </c>
      <c r="G142" s="76" t="s">
        <v>49</v>
      </c>
      <c r="H142" s="45" t="s">
        <v>44</v>
      </c>
    </row>
    <row r="143" spans="1:8" ht="56.25" customHeight="1" x14ac:dyDescent="0.25">
      <c r="A143" s="62">
        <v>109</v>
      </c>
      <c r="B143" s="63">
        <v>45008</v>
      </c>
      <c r="C143" s="64" t="s">
        <v>62</v>
      </c>
      <c r="D143" s="62" t="s">
        <v>104</v>
      </c>
      <c r="E143" s="65">
        <v>169152</v>
      </c>
      <c r="F143" s="75" t="s">
        <v>163</v>
      </c>
      <c r="G143" s="76" t="s">
        <v>49</v>
      </c>
      <c r="H143" s="45" t="s">
        <v>44</v>
      </c>
    </row>
    <row r="144" spans="1:8" s="85" customFormat="1" ht="15" x14ac:dyDescent="0.25">
      <c r="A144" s="102" t="s">
        <v>4</v>
      </c>
      <c r="B144" s="103"/>
      <c r="C144" s="103"/>
      <c r="D144" s="104"/>
      <c r="E144" s="67">
        <f>E139+E140+E141+E142+E143</f>
        <v>1912164</v>
      </c>
      <c r="F144" s="105"/>
      <c r="G144" s="106"/>
      <c r="H144" s="107"/>
    </row>
    <row r="145" spans="1:8" ht="20.25" customHeight="1" x14ac:dyDescent="0.25">
      <c r="A145" s="70"/>
      <c r="B145" s="71"/>
      <c r="C145" s="71"/>
      <c r="D145" s="71"/>
      <c r="E145" s="72"/>
      <c r="F145" s="72" t="s">
        <v>61</v>
      </c>
      <c r="G145" s="43"/>
      <c r="H145" s="44"/>
    </row>
    <row r="146" spans="1:8" ht="48" x14ac:dyDescent="0.25">
      <c r="A146" s="79">
        <v>110</v>
      </c>
      <c r="B146" s="63">
        <v>45008</v>
      </c>
      <c r="C146" s="64" t="s">
        <v>62</v>
      </c>
      <c r="D146" s="62" t="s">
        <v>87</v>
      </c>
      <c r="E146" s="65">
        <v>1564800</v>
      </c>
      <c r="F146" s="75" t="s">
        <v>88</v>
      </c>
      <c r="G146" s="76" t="s">
        <v>49</v>
      </c>
      <c r="H146" s="48" t="s">
        <v>44</v>
      </c>
    </row>
    <row r="147" spans="1:8" ht="48" x14ac:dyDescent="0.25">
      <c r="A147" s="62">
        <v>111</v>
      </c>
      <c r="B147" s="63">
        <v>45008</v>
      </c>
      <c r="C147" s="64" t="s">
        <v>62</v>
      </c>
      <c r="D147" s="62" t="s">
        <v>87</v>
      </c>
      <c r="E147" s="65">
        <v>2240000</v>
      </c>
      <c r="F147" s="75" t="s">
        <v>89</v>
      </c>
      <c r="G147" s="76" t="s">
        <v>49</v>
      </c>
      <c r="H147" s="48" t="s">
        <v>44</v>
      </c>
    </row>
    <row r="148" spans="1:8" ht="48" x14ac:dyDescent="0.25">
      <c r="A148" s="62">
        <v>112</v>
      </c>
      <c r="B148" s="63">
        <v>45008</v>
      </c>
      <c r="C148" s="64" t="s">
        <v>62</v>
      </c>
      <c r="D148" s="62" t="s">
        <v>87</v>
      </c>
      <c r="E148" s="65">
        <v>198400</v>
      </c>
      <c r="F148" s="75" t="s">
        <v>90</v>
      </c>
      <c r="G148" s="76" t="s">
        <v>49</v>
      </c>
      <c r="H148" s="48" t="s">
        <v>44</v>
      </c>
    </row>
    <row r="149" spans="1:8" s="85" customFormat="1" ht="15" x14ac:dyDescent="0.25">
      <c r="A149" s="102" t="s">
        <v>4</v>
      </c>
      <c r="B149" s="103"/>
      <c r="C149" s="103"/>
      <c r="D149" s="104"/>
      <c r="E149" s="67">
        <f>E146+E147+E148</f>
        <v>4003200</v>
      </c>
      <c r="F149" s="105"/>
      <c r="G149" s="106"/>
      <c r="H149" s="107"/>
    </row>
    <row r="150" spans="1:8" ht="20.25" customHeight="1" x14ac:dyDescent="0.25">
      <c r="A150" s="139" t="s">
        <v>47</v>
      </c>
      <c r="B150" s="140"/>
      <c r="C150" s="140"/>
      <c r="D150" s="140"/>
      <c r="E150" s="140"/>
      <c r="F150" s="140"/>
      <c r="G150" s="140"/>
      <c r="H150" s="141"/>
    </row>
    <row r="151" spans="1:8" ht="105" x14ac:dyDescent="0.25">
      <c r="A151" s="76">
        <v>113</v>
      </c>
      <c r="B151" s="80">
        <v>44963</v>
      </c>
      <c r="C151" s="76">
        <v>13</v>
      </c>
      <c r="D151" s="62" t="s">
        <v>48</v>
      </c>
      <c r="E151" s="81">
        <v>5000000</v>
      </c>
      <c r="F151" s="66" t="s">
        <v>221</v>
      </c>
      <c r="G151" s="76" t="s">
        <v>49</v>
      </c>
      <c r="H151" s="41" t="s">
        <v>45</v>
      </c>
    </row>
    <row r="152" spans="1:8" ht="48" x14ac:dyDescent="0.25">
      <c r="A152" s="82">
        <v>114</v>
      </c>
      <c r="B152" s="80">
        <v>45008</v>
      </c>
      <c r="C152" s="83" t="s">
        <v>62</v>
      </c>
      <c r="D152" s="62" t="s">
        <v>66</v>
      </c>
      <c r="E152" s="81">
        <v>2000000</v>
      </c>
      <c r="F152" s="66" t="s">
        <v>67</v>
      </c>
      <c r="G152" s="76" t="s">
        <v>49</v>
      </c>
      <c r="H152" s="41" t="s">
        <v>44</v>
      </c>
    </row>
    <row r="153" spans="1:8" ht="48" x14ac:dyDescent="0.25">
      <c r="A153" s="76">
        <v>115</v>
      </c>
      <c r="B153" s="80">
        <v>45008</v>
      </c>
      <c r="C153" s="83" t="s">
        <v>62</v>
      </c>
      <c r="D153" s="62" t="s">
        <v>68</v>
      </c>
      <c r="E153" s="81">
        <v>2800000</v>
      </c>
      <c r="F153" s="66" t="s">
        <v>78</v>
      </c>
      <c r="G153" s="76" t="s">
        <v>49</v>
      </c>
      <c r="H153" s="41" t="s">
        <v>44</v>
      </c>
    </row>
    <row r="154" spans="1:8" ht="48" x14ac:dyDescent="0.25">
      <c r="A154" s="76">
        <v>116</v>
      </c>
      <c r="B154" s="80">
        <v>45008</v>
      </c>
      <c r="C154" s="83" t="s">
        <v>62</v>
      </c>
      <c r="D154" s="62" t="s">
        <v>77</v>
      </c>
      <c r="E154" s="81">
        <v>1600000</v>
      </c>
      <c r="F154" s="66" t="s">
        <v>164</v>
      </c>
      <c r="G154" s="76" t="s">
        <v>49</v>
      </c>
      <c r="H154" s="41" t="s">
        <v>44</v>
      </c>
    </row>
    <row r="155" spans="1:8" ht="51.75" customHeight="1" x14ac:dyDescent="0.25">
      <c r="A155" s="76">
        <v>117</v>
      </c>
      <c r="B155" s="80">
        <v>45071</v>
      </c>
      <c r="C155" s="83" t="s">
        <v>111</v>
      </c>
      <c r="D155" s="62" t="s">
        <v>77</v>
      </c>
      <c r="E155" s="81">
        <v>3900000</v>
      </c>
      <c r="F155" s="66" t="s">
        <v>199</v>
      </c>
      <c r="G155" s="76" t="s">
        <v>49</v>
      </c>
      <c r="H155" s="41" t="s">
        <v>44</v>
      </c>
    </row>
    <row r="156" spans="1:8" s="85" customFormat="1" ht="20.25" customHeight="1" x14ac:dyDescent="0.25">
      <c r="A156" s="111" t="s">
        <v>4</v>
      </c>
      <c r="B156" s="112"/>
      <c r="C156" s="112"/>
      <c r="D156" s="113"/>
      <c r="E156" s="84">
        <f>E151+E152+E153+E154+E155</f>
        <v>15300000</v>
      </c>
      <c r="F156" s="108"/>
      <c r="G156" s="109"/>
      <c r="H156" s="110"/>
    </row>
    <row r="157" spans="1:8" ht="20.25" customHeight="1" x14ac:dyDescent="0.25">
      <c r="A157" s="34"/>
      <c r="B157" s="34"/>
      <c r="C157" s="34"/>
      <c r="D157" s="34"/>
      <c r="E157" s="35"/>
      <c r="F157" s="36"/>
      <c r="G157" s="37"/>
      <c r="H157" s="38"/>
    </row>
    <row r="158" spans="1:8" ht="18.75" customHeight="1" x14ac:dyDescent="0.25">
      <c r="A158" s="1"/>
      <c r="B158" s="1"/>
      <c r="C158" s="1"/>
      <c r="D158" s="1"/>
      <c r="E158" s="31"/>
      <c r="F158" s="32"/>
      <c r="G158" s="33"/>
      <c r="H158" s="30"/>
    </row>
    <row r="159" spans="1:8" s="42" customFormat="1" ht="116.25" customHeight="1" x14ac:dyDescent="0.25">
      <c r="A159" s="1"/>
      <c r="B159" s="1"/>
      <c r="C159" s="1"/>
      <c r="D159" s="1"/>
      <c r="E159" s="31"/>
      <c r="F159" s="32"/>
      <c r="G159" s="33"/>
      <c r="H159" s="30"/>
    </row>
    <row r="160" spans="1:8" s="42" customFormat="1" ht="68.25" customHeight="1" x14ac:dyDescent="0.25">
      <c r="A160" s="1"/>
      <c r="B160" s="1"/>
      <c r="C160" s="1"/>
      <c r="D160" s="1"/>
      <c r="E160" s="31"/>
      <c r="F160" s="32"/>
      <c r="G160" s="33"/>
      <c r="H160" s="30"/>
    </row>
    <row r="161" spans="1:8" s="42" customFormat="1" ht="68.25" customHeight="1" x14ac:dyDescent="0.25">
      <c r="A161" s="1"/>
      <c r="B161" s="1"/>
      <c r="C161" s="1"/>
      <c r="D161" s="1"/>
      <c r="E161" s="31"/>
      <c r="F161" s="32"/>
      <c r="G161" s="33"/>
      <c r="H161" s="30"/>
    </row>
    <row r="162" spans="1:8" s="42" customFormat="1" ht="68.25" customHeight="1" x14ac:dyDescent="0.25">
      <c r="A162" s="1"/>
      <c r="B162" s="1"/>
      <c r="C162" s="1"/>
      <c r="D162" s="1"/>
      <c r="E162" s="31"/>
      <c r="F162" s="32"/>
      <c r="G162" s="33"/>
      <c r="H162" s="30"/>
    </row>
    <row r="163" spans="1:8" ht="18.75" customHeight="1" x14ac:dyDescent="0.25"/>
  </sheetData>
  <mergeCells count="54">
    <mergeCell ref="A6:H6"/>
    <mergeCell ref="A16:H16"/>
    <mergeCell ref="A9:H9"/>
    <mergeCell ref="A12:H12"/>
    <mergeCell ref="A150:H150"/>
    <mergeCell ref="A56:D56"/>
    <mergeCell ref="A69:H69"/>
    <mergeCell ref="A81:D81"/>
    <mergeCell ref="B57:H57"/>
    <mergeCell ref="A60:D60"/>
    <mergeCell ref="F60:H60"/>
    <mergeCell ref="A68:D68"/>
    <mergeCell ref="F68:H68"/>
    <mergeCell ref="A88:D88"/>
    <mergeCell ref="F81:H81"/>
    <mergeCell ref="F88:H88"/>
    <mergeCell ref="G4:G5"/>
    <mergeCell ref="H4:H5"/>
    <mergeCell ref="A1:H1"/>
    <mergeCell ref="A2:H2"/>
    <mergeCell ref="G3:H3"/>
    <mergeCell ref="A4:A5"/>
    <mergeCell ref="B4:C4"/>
    <mergeCell ref="D4:D5"/>
    <mergeCell ref="E4:E5"/>
    <mergeCell ref="F4:F5"/>
    <mergeCell ref="A44:H44"/>
    <mergeCell ref="A8:D8"/>
    <mergeCell ref="F8:H8"/>
    <mergeCell ref="A11:D11"/>
    <mergeCell ref="F11:H11"/>
    <mergeCell ref="A15:D15"/>
    <mergeCell ref="F15:H15"/>
    <mergeCell ref="A43:D43"/>
    <mergeCell ref="F43:H43"/>
    <mergeCell ref="F127:H127"/>
    <mergeCell ref="A137:D137"/>
    <mergeCell ref="F137:H137"/>
    <mergeCell ref="A46:D46"/>
    <mergeCell ref="F46:H46"/>
    <mergeCell ref="A50:D50"/>
    <mergeCell ref="F50:H50"/>
    <mergeCell ref="F56:H56"/>
    <mergeCell ref="A51:H51"/>
    <mergeCell ref="A47:H47"/>
    <mergeCell ref="A118:D118"/>
    <mergeCell ref="F118:H118"/>
    <mergeCell ref="A127:D127"/>
    <mergeCell ref="A144:D144"/>
    <mergeCell ref="F144:H144"/>
    <mergeCell ref="A149:D149"/>
    <mergeCell ref="F149:H149"/>
    <mergeCell ref="F156:H156"/>
    <mergeCell ref="A156:D156"/>
  </mergeCells>
  <pageMargins left="0.39370078740157483" right="0.19685039370078741" top="0.39370078740157483" bottom="0.19685039370078741" header="0.31496062992125984" footer="0.31496062992125984"/>
  <pageSetup paperSize="9"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2</vt:i4>
      </vt:variant>
    </vt:vector>
  </HeadingPairs>
  <TitlesOfParts>
    <vt:vector size="4" baseType="lpstr">
      <vt:lpstr>Аркуш1</vt:lpstr>
      <vt:lpstr>Аркуш2</vt:lpstr>
      <vt:lpstr>Аркуш1!Заголовки_для_друку</vt:lpstr>
      <vt:lpstr>Аркуш2!Область_друку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Sagaydak Yana</dc:creator>
  <cp:lastModifiedBy>Сагайдак Яна Венедиктівна</cp:lastModifiedBy>
  <cp:lastPrinted>2023-08-15T09:00:20Z</cp:lastPrinted>
  <dcterms:created xsi:type="dcterms:W3CDTF">2016-08-29T08:24:57Z</dcterms:created>
  <dcterms:modified xsi:type="dcterms:W3CDTF">2023-08-16T11:53:39Z</dcterms:modified>
</cp:coreProperties>
</file>