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812\!!!!\Бюджетний відділ\MARINA\БЮДЖЕТ 2019\2019_ЗМІНИ\2 зміни ЛИПЕНЬ\на ПК\"/>
    </mc:Choice>
  </mc:AlternateContent>
  <bookViews>
    <workbookView xWindow="0" yWindow="0" windowWidth="28800" windowHeight="12285" activeTab="1"/>
  </bookViews>
  <sheets>
    <sheet name="2019 зміни1" sheetId="1" r:id="rId1"/>
    <sheet name="2019 зміни2" sheetId="2" r:id="rId2"/>
  </sheets>
  <definedNames>
    <definedName name="_xlnm.Print_Area" localSheetId="0">'2019 зміни1'!$A$1:$G$57</definedName>
    <definedName name="_xlnm.Print_Area" localSheetId="1">'2019 зміни2'!$A$1:$G$57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 l="1"/>
  <c r="E51" i="2" l="1"/>
  <c r="D51" i="2" s="1"/>
  <c r="F50" i="2"/>
  <c r="E50" i="2"/>
  <c r="D50" i="2"/>
  <c r="G49" i="2"/>
  <c r="F49" i="2"/>
  <c r="D47" i="2"/>
  <c r="D46" i="2"/>
  <c r="D45" i="2"/>
  <c r="F43" i="2"/>
  <c r="D43" i="2" s="1"/>
  <c r="F42" i="2"/>
  <c r="D42" i="2" s="1"/>
  <c r="F41" i="2"/>
  <c r="E41" i="2"/>
  <c r="D41" i="2"/>
  <c r="F40" i="2"/>
  <c r="E40" i="2"/>
  <c r="D40" i="2" s="1"/>
  <c r="F39" i="2"/>
  <c r="D38" i="2"/>
  <c r="F37" i="2"/>
  <c r="D37" i="2" s="1"/>
  <c r="E35" i="2"/>
  <c r="E34" i="2"/>
  <c r="D30" i="2"/>
  <c r="D29" i="2"/>
  <c r="F28" i="2"/>
  <c r="D28" i="2" s="1"/>
  <c r="F27" i="2"/>
  <c r="D27" i="2"/>
  <c r="E52" i="2"/>
  <c r="D25" i="2"/>
  <c r="D24" i="2"/>
  <c r="E23" i="2"/>
  <c r="D23" i="2" s="1"/>
  <c r="E22" i="2"/>
  <c r="D21" i="2"/>
  <c r="F20" i="2"/>
  <c r="F36" i="2" s="1"/>
  <c r="D20" i="2"/>
  <c r="D19" i="2"/>
  <c r="D18" i="2"/>
  <c r="G17" i="2"/>
  <c r="F17" i="2"/>
  <c r="E17" i="2"/>
  <c r="E53" i="2" s="1"/>
  <c r="D53" i="2" s="1"/>
  <c r="D17" i="2"/>
  <c r="D16" i="2"/>
  <c r="E15" i="2"/>
  <c r="D15" i="2" s="1"/>
  <c r="F14" i="2"/>
  <c r="D13" i="2"/>
  <c r="G12" i="2"/>
  <c r="F12" i="2"/>
  <c r="E12" i="2"/>
  <c r="D12" i="2" s="1"/>
  <c r="F11" i="2"/>
  <c r="F35" i="2" l="1"/>
  <c r="D36" i="2"/>
  <c r="E39" i="2"/>
  <c r="E49" i="2"/>
  <c r="E11" i="2"/>
  <c r="E14" i="2"/>
  <c r="D14" i="2" s="1"/>
  <c r="F26" i="2"/>
  <c r="E26" i="1"/>
  <c r="F22" i="2" l="1"/>
  <c r="F52" i="2"/>
  <c r="G26" i="2"/>
  <c r="D49" i="2"/>
  <c r="E48" i="2"/>
  <c r="D35" i="2"/>
  <c r="F34" i="2"/>
  <c r="D26" i="2"/>
  <c r="E10" i="2"/>
  <c r="D11" i="2"/>
  <c r="D39" i="2"/>
  <c r="E33" i="2"/>
  <c r="E23" i="1"/>
  <c r="E31" i="2" l="1"/>
  <c r="F33" i="2"/>
  <c r="D34" i="2"/>
  <c r="E44" i="2"/>
  <c r="E54" i="2" s="1"/>
  <c r="G52" i="2"/>
  <c r="G48" i="2" s="1"/>
  <c r="G44" i="2" s="1"/>
  <c r="G54" i="2" s="1"/>
  <c r="G22" i="2"/>
  <c r="G10" i="2" s="1"/>
  <c r="G31" i="2" s="1"/>
  <c r="F10" i="2"/>
  <c r="F31" i="2" s="1"/>
  <c r="D22" i="2"/>
  <c r="F48" i="2"/>
  <c r="F44" i="2" s="1"/>
  <c r="D52" i="2"/>
  <c r="E51" i="1"/>
  <c r="D51" i="1"/>
  <c r="F50" i="1"/>
  <c r="E50" i="1"/>
  <c r="D50" i="1"/>
  <c r="G49" i="1"/>
  <c r="F49" i="1"/>
  <c r="D47" i="1"/>
  <c r="D46" i="1"/>
  <c r="D45" i="1"/>
  <c r="F43" i="1"/>
  <c r="F42" i="1" s="1"/>
  <c r="D42" i="1" s="1"/>
  <c r="D43" i="1"/>
  <c r="F41" i="1"/>
  <c r="F40" i="1" s="1"/>
  <c r="E41" i="1"/>
  <c r="D41" i="1" s="1"/>
  <c r="D38" i="1"/>
  <c r="F37" i="1"/>
  <c r="D37" i="1"/>
  <c r="F36" i="1"/>
  <c r="F35" i="1" s="1"/>
  <c r="D36" i="1"/>
  <c r="E35" i="1"/>
  <c r="E34" i="1" s="1"/>
  <c r="D30" i="1"/>
  <c r="D29" i="1"/>
  <c r="F28" i="1"/>
  <c r="D28" i="1" s="1"/>
  <c r="E52" i="1"/>
  <c r="D25" i="1"/>
  <c r="D24" i="1"/>
  <c r="E49" i="1"/>
  <c r="D23" i="1"/>
  <c r="E22" i="1"/>
  <c r="D21" i="1"/>
  <c r="F20" i="1"/>
  <c r="D20" i="1"/>
  <c r="D19" i="1"/>
  <c r="D18" i="1"/>
  <c r="G17" i="1"/>
  <c r="F17" i="1"/>
  <c r="E17" i="1"/>
  <c r="E53" i="1" s="1"/>
  <c r="D53" i="1" s="1"/>
  <c r="D17" i="1"/>
  <c r="D16" i="1"/>
  <c r="E15" i="1"/>
  <c r="E14" i="1" s="1"/>
  <c r="D14" i="1" s="1"/>
  <c r="D15" i="1"/>
  <c r="F14" i="1"/>
  <c r="D13" i="1"/>
  <c r="G12" i="1"/>
  <c r="F12" i="1"/>
  <c r="E12" i="1"/>
  <c r="E11" i="1" s="1"/>
  <c r="D12" i="1"/>
  <c r="F11" i="1"/>
  <c r="G58" i="2" l="1"/>
  <c r="E58" i="2"/>
  <c r="D48" i="2"/>
  <c r="F54" i="2"/>
  <c r="F58" i="2" s="1"/>
  <c r="D31" i="2"/>
  <c r="D33" i="2"/>
  <c r="D44" i="2"/>
  <c r="D10" i="2"/>
  <c r="D34" i="1"/>
  <c r="E48" i="1"/>
  <c r="D49" i="1"/>
  <c r="E10" i="1"/>
  <c r="D11" i="1"/>
  <c r="D35" i="1"/>
  <c r="F34" i="1"/>
  <c r="F39" i="1"/>
  <c r="E40" i="1"/>
  <c r="F27" i="1"/>
  <c r="D27" i="1" s="1"/>
  <c r="F26" i="1"/>
  <c r="D54" i="2" l="1"/>
  <c r="D58" i="2" s="1"/>
  <c r="E44" i="1"/>
  <c r="E39" i="1"/>
  <c r="D40" i="1"/>
  <c r="E31" i="1"/>
  <c r="F22" i="1"/>
  <c r="D26" i="1"/>
  <c r="F52" i="1"/>
  <c r="G26" i="1"/>
  <c r="F33" i="1"/>
  <c r="D22" i="1" l="1"/>
  <c r="F10" i="1"/>
  <c r="D39" i="1"/>
  <c r="E33" i="1"/>
  <c r="G52" i="1"/>
  <c r="G48" i="1" s="1"/>
  <c r="G44" i="1" s="1"/>
  <c r="G54" i="1" s="1"/>
  <c r="G22" i="1"/>
  <c r="G10" i="1" s="1"/>
  <c r="G31" i="1" s="1"/>
  <c r="F48" i="1"/>
  <c r="D52" i="1"/>
  <c r="F31" i="1" l="1"/>
  <c r="D31" i="1" s="1"/>
  <c r="D10" i="1"/>
  <c r="G58" i="1"/>
  <c r="F44" i="1"/>
  <c r="D48" i="1"/>
  <c r="D33" i="1"/>
  <c r="E54" i="1"/>
  <c r="F54" i="1" l="1"/>
  <c r="F58" i="1" s="1"/>
  <c r="D44" i="1"/>
  <c r="E58" i="1"/>
  <c r="D54" i="1" l="1"/>
  <c r="D58" i="1" s="1"/>
</calcChain>
</file>

<file path=xl/sharedStrings.xml><?xml version="1.0" encoding="utf-8"?>
<sst xmlns="http://schemas.openxmlformats.org/spreadsheetml/2006/main" count="123" uniqueCount="47">
  <si>
    <t xml:space="preserve">Додаток 2
в редакції затвердженій рішенням Київської міської ради
від                                        №                                                                </t>
  </si>
  <si>
    <t>Фінансування бюджету міста Києва на 2019 рік</t>
  </si>
  <si>
    <t>грн</t>
  </si>
  <si>
    <t>Код</t>
  </si>
  <si>
    <t>Найменування згідно з 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</si>
  <si>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</si>
  <si>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</si>
  <si>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</si>
  <si>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</si>
  <si>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                                            бюджет розвитку</t>
  </si>
  <si>
    <t xml:space="preserve">          Фінансування бюджету за типом кредитора</t>
  </si>
  <si>
    <t>Внутрішнє фінансування</t>
  </si>
  <si>
    <t>Фінансування за рахунок позик банківських установ</t>
  </si>
  <si>
    <t>Фінансування за рахунок інших банків</t>
  </si>
  <si>
    <t>Погашено позик</t>
  </si>
  <si>
    <t>Інше внутрішнє фінансування</t>
  </si>
  <si>
    <t>Позики інших фінансових установ</t>
  </si>
  <si>
    <t>Фінансування за рахунок коштів єдиного казначейського рахунку</t>
  </si>
  <si>
    <t>Повернено</t>
  </si>
  <si>
    <t>Одержано позик</t>
  </si>
  <si>
    <t>Фінансування за рахунок зміни залишків коштів бюджетів</t>
  </si>
  <si>
    <t>На початок періоду</t>
  </si>
  <si>
    <t>На кінець періоду</t>
  </si>
  <si>
    <t>Інші розрахунки</t>
  </si>
  <si>
    <t>Кошти, що передаються із загального фонду бюджету до бюджету розвитку (спеціального фонду)</t>
  </si>
  <si>
    <t>Зовнішнє фінансування</t>
  </si>
  <si>
    <t>Позики, надані іноземними комерційними банками, іншими іноземними фінансовими установами</t>
  </si>
  <si>
    <t>Х</t>
  </si>
  <si>
    <t>Загальне фінансування</t>
  </si>
  <si>
    <t xml:space="preserve">          Фінансування бюджету за типом боргового зобов'язання</t>
  </si>
  <si>
    <t>Фінансування за борговими операціями</t>
  </si>
  <si>
    <t>Запозичення</t>
  </si>
  <si>
    <t>Внутрішні запозичення</t>
  </si>
  <si>
    <t>Довгострокові зобов'язання</t>
  </si>
  <si>
    <t>Зовнішні запозичення</t>
  </si>
  <si>
    <t>Погашення</t>
  </si>
  <si>
    <t>Внутрішні зобов'язання</t>
  </si>
  <si>
    <t>Зовнішні зобов'язання</t>
  </si>
  <si>
    <t>Фінансування за активними операціями</t>
  </si>
  <si>
    <t>Зміни обсягів депозитів і цінних паперів, що використовуються для управління ліквідністю</t>
  </si>
  <si>
    <t>Повернення бюджетних коштів з депозитів, надходження внаслідок продажу/пред'явлення цінних паперів</t>
  </si>
  <si>
    <t>Розміщення коштів на депозитах або придбання цінних паперів</t>
  </si>
  <si>
    <t>Зміни обсягів бюджетних коштів</t>
  </si>
  <si>
    <t>Київський міський голова</t>
  </si>
  <si>
    <t>В.Кличко</t>
  </si>
  <si>
    <t>контроль</t>
  </si>
  <si>
    <t>на дату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</si>
</sst>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₴_-;\-* #,##0_₴_-;_-* &quot;-&quot;_₴_-;_-@_-"/>
    <numFmt numFmtId="43" formatCode="_-* #,##0.00_₴_-;\-* #,##0.00_₴_-;_-* &quot;-&quot;??_₴_-;_-@_-"/>
    <numFmt numFmtId="164" formatCode="* _-#,##0&quot;р.&quot;;* \-#,##0&quot;р.&quot;;* _-&quot;-&quot;&quot;р.&quot;;@"/>
    <numFmt numFmtId="165" formatCode="#,##0_ ;[Red]\-#,##0\ "/>
    <numFmt numFmtId="166" formatCode="_-* #,##0.00_р_._-;\-* #,##0.00_р_._-;_-* &quot;-&quot;??_р_._-;_-@_-"/>
  </numFmts>
  <fonts count="9" x14ac:knownFonts="1">
    <font>
      <sz val="10"/>
      <name val="Times New Roman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9" tint="-0.249977111117893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top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left" vertical="top" wrapText="1"/>
    </xf>
    <xf numFmtId="41" fontId="1" fillId="2" borderId="5" xfId="0" applyNumberFormat="1" applyFont="1" applyFill="1" applyBorder="1" applyAlignment="1" applyProtection="1">
      <alignment horizontal="right" vertical="center" wrapText="1"/>
    </xf>
    <xf numFmtId="165" fontId="1" fillId="2" borderId="5" xfId="1" applyNumberFormat="1" applyFont="1" applyFill="1" applyBorder="1" applyAlignment="1" applyProtection="1">
      <alignment horizontal="right" vertical="center" wrapText="1"/>
    </xf>
    <xf numFmtId="0" fontId="1" fillId="2" borderId="5" xfId="0" applyNumberFormat="1" applyFont="1" applyFill="1" applyBorder="1" applyAlignment="1" applyProtection="1">
      <alignment horizontal="left" vertical="center" wrapText="1"/>
    </xf>
    <xf numFmtId="0" fontId="5" fillId="0" borderId="0" xfId="0" applyFont="1"/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left" vertical="top" wrapText="1"/>
    </xf>
    <xf numFmtId="165" fontId="7" fillId="2" borderId="5" xfId="1" applyNumberFormat="1" applyFont="1" applyFill="1" applyBorder="1" applyAlignment="1" applyProtection="1">
      <alignment horizontal="right" vertical="center" wrapText="1"/>
    </xf>
    <xf numFmtId="43" fontId="1" fillId="2" borderId="5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/>
    <xf numFmtId="0" fontId="5" fillId="3" borderId="0" xfId="0" applyFont="1" applyFill="1"/>
    <xf numFmtId="0" fontId="3" fillId="0" borderId="0" xfId="0" applyFont="1"/>
    <xf numFmtId="0" fontId="3" fillId="2" borderId="5" xfId="0" applyNumberFormat="1" applyFont="1" applyFill="1" applyBorder="1" applyAlignment="1" applyProtection="1">
      <alignment horizontal="left" vertical="top" wrapText="1"/>
    </xf>
    <xf numFmtId="165" fontId="3" fillId="2" borderId="5" xfId="1" applyNumberFormat="1" applyFont="1" applyFill="1" applyBorder="1" applyAlignment="1" applyProtection="1">
      <alignment horizontal="right" vertical="center" wrapText="1"/>
    </xf>
    <xf numFmtId="166" fontId="1" fillId="2" borderId="5" xfId="1" applyNumberFormat="1" applyFont="1" applyFill="1" applyBorder="1" applyAlignment="1" applyProtection="1">
      <alignment horizontal="right" vertical="center" wrapText="1"/>
    </xf>
    <xf numFmtId="166" fontId="1" fillId="2" borderId="5" xfId="0" applyNumberFormat="1" applyFont="1" applyFill="1" applyBorder="1" applyAlignment="1" applyProtection="1">
      <alignment horizontal="right" vertical="center" wrapText="1"/>
    </xf>
    <xf numFmtId="165" fontId="1" fillId="2" borderId="5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Alignment="1">
      <alignment horizontal="right" vertic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left" vertical="top" wrapText="1"/>
    </xf>
    <xf numFmtId="43" fontId="1" fillId="2" borderId="0" xfId="0" applyNumberFormat="1" applyFont="1" applyFill="1" applyBorder="1" applyAlignment="1" applyProtection="1">
      <alignment horizontal="right" vertical="center" wrapText="1"/>
    </xf>
    <xf numFmtId="166" fontId="3" fillId="2" borderId="0" xfId="1" applyNumberFormat="1" applyFont="1" applyFill="1" applyBorder="1" applyAlignment="1" applyProtection="1">
      <alignment horizontal="right" vertical="center" wrapText="1"/>
    </xf>
    <xf numFmtId="43" fontId="1" fillId="0" borderId="0" xfId="0" applyNumberFormat="1" applyFont="1"/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top" wrapText="1"/>
    </xf>
    <xf numFmtId="0" fontId="3" fillId="2" borderId="6" xfId="0" applyNumberFormat="1" applyFont="1" applyFill="1" applyBorder="1" applyAlignment="1" applyProtection="1">
      <alignment horizontal="left" vertical="top" wrapText="1"/>
    </xf>
    <xf numFmtId="0" fontId="3" fillId="2" borderId="3" xfId="0" applyNumberFormat="1" applyFont="1" applyFill="1" applyBorder="1" applyAlignment="1" applyProtection="1">
      <alignment horizontal="left" vertical="top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6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left" vertical="center" wrapText="1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"/>
    </xf>
    <xf numFmtId="14" fontId="3" fillId="0" borderId="7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view="pageBreakPreview" topLeftCell="A4" zoomScale="96" zoomScaleNormal="100" zoomScaleSheetLayoutView="96" workbookViewId="0">
      <selection activeCell="E26" sqref="E26"/>
    </sheetView>
  </sheetViews>
  <sheetFormatPr defaultColWidth="9.33203125" defaultRowHeight="15.75" x14ac:dyDescent="0.25"/>
  <cols>
    <col min="1" max="1" width="7.6640625" style="1" customWidth="1"/>
    <col min="2" max="2" width="9.6640625" style="1" bestFit="1" customWidth="1"/>
    <col min="3" max="3" width="79.33203125" style="1" customWidth="1"/>
    <col min="4" max="5" width="29" style="1" customWidth="1"/>
    <col min="6" max="6" width="31.83203125" style="1" customWidth="1"/>
    <col min="7" max="7" width="31.1640625" style="1" customWidth="1"/>
    <col min="8" max="16384" width="9.33203125" style="1"/>
  </cols>
  <sheetData>
    <row r="1" spans="2:9" ht="19.899999999999999" customHeight="1" x14ac:dyDescent="0.25">
      <c r="F1" s="37" t="s">
        <v>0</v>
      </c>
      <c r="G1" s="37"/>
      <c r="H1" s="37"/>
      <c r="I1" s="37"/>
    </row>
    <row r="2" spans="2:9" ht="49.15" customHeight="1" x14ac:dyDescent="0.25">
      <c r="F2" s="38"/>
      <c r="G2" s="38"/>
      <c r="H2" s="38"/>
      <c r="I2" s="38"/>
    </row>
    <row r="3" spans="2:9" ht="17.45" customHeight="1" x14ac:dyDescent="0.25"/>
    <row r="4" spans="2:9" ht="33.75" customHeight="1" x14ac:dyDescent="0.3">
      <c r="C4" s="39" t="s">
        <v>1</v>
      </c>
      <c r="D4" s="39"/>
      <c r="E4" s="39"/>
      <c r="F4" s="39"/>
    </row>
    <row r="5" spans="2:9" ht="25.5" customHeight="1" x14ac:dyDescent="0.25">
      <c r="G5" s="2" t="s">
        <v>2</v>
      </c>
    </row>
    <row r="6" spans="2:9" x14ac:dyDescent="0.25">
      <c r="B6" s="40" t="s">
        <v>3</v>
      </c>
      <c r="C6" s="40" t="s">
        <v>4</v>
      </c>
      <c r="D6" s="40" t="s">
        <v>5</v>
      </c>
      <c r="E6" s="40" t="s">
        <v>6</v>
      </c>
      <c r="F6" s="42" t="s">
        <v>7</v>
      </c>
      <c r="G6" s="43"/>
    </row>
    <row r="7" spans="2:9" ht="31.5" x14ac:dyDescent="0.25">
      <c r="B7" s="41"/>
      <c r="C7" s="41"/>
      <c r="D7" s="41"/>
      <c r="E7" s="41"/>
      <c r="F7" s="3" t="s">
        <v>8</v>
      </c>
      <c r="G7" s="3" t="s">
        <v>9</v>
      </c>
    </row>
    <row r="8" spans="2:9" x14ac:dyDescent="0.25">
      <c r="B8" s="4">
        <v>2</v>
      </c>
      <c r="C8" s="5">
        <v>3</v>
      </c>
      <c r="D8" s="5">
        <v>3</v>
      </c>
      <c r="E8" s="4">
        <v>4</v>
      </c>
      <c r="F8" s="3">
        <v>5</v>
      </c>
      <c r="G8" s="3">
        <v>6</v>
      </c>
    </row>
    <row r="9" spans="2:9" x14ac:dyDescent="0.25">
      <c r="B9" s="31" t="s">
        <v>10</v>
      </c>
      <c r="C9" s="32"/>
      <c r="D9" s="32"/>
      <c r="E9" s="32"/>
      <c r="F9" s="32"/>
      <c r="G9" s="33"/>
    </row>
    <row r="10" spans="2:9" x14ac:dyDescent="0.25">
      <c r="B10" s="6">
        <v>200000</v>
      </c>
      <c r="C10" s="7" t="s">
        <v>11</v>
      </c>
      <c r="D10" s="8">
        <f>E10+F10</f>
        <v>1864470614</v>
      </c>
      <c r="E10" s="9">
        <f>E11+E14+E22</f>
        <v>-12545628444</v>
      </c>
      <c r="F10" s="9">
        <f>F11+F14+F22</f>
        <v>14410099058</v>
      </c>
      <c r="G10" s="9">
        <f>G11+G14+G22</f>
        <v>14312584284</v>
      </c>
    </row>
    <row r="11" spans="2:9" hidden="1" x14ac:dyDescent="0.25">
      <c r="B11" s="6">
        <v>202000</v>
      </c>
      <c r="C11" s="7" t="s">
        <v>12</v>
      </c>
      <c r="D11" s="8">
        <f t="shared" ref="D11:D31" si="0">E11+F11</f>
        <v>0</v>
      </c>
      <c r="E11" s="9">
        <f>E12</f>
        <v>0</v>
      </c>
      <c r="F11" s="9">
        <f>F12</f>
        <v>0</v>
      </c>
      <c r="G11" s="9"/>
    </row>
    <row r="12" spans="2:9" hidden="1" x14ac:dyDescent="0.25">
      <c r="B12" s="6">
        <v>202200</v>
      </c>
      <c r="C12" s="7" t="s">
        <v>13</v>
      </c>
      <c r="D12" s="8">
        <f t="shared" si="0"/>
        <v>0</v>
      </c>
      <c r="E12" s="9">
        <f>E13</f>
        <v>0</v>
      </c>
      <c r="F12" s="9">
        <f>F13</f>
        <v>0</v>
      </c>
      <c r="G12" s="9">
        <f>G13</f>
        <v>0</v>
      </c>
    </row>
    <row r="13" spans="2:9" hidden="1" x14ac:dyDescent="0.25">
      <c r="B13" s="6">
        <v>202220</v>
      </c>
      <c r="C13" s="7" t="s">
        <v>14</v>
      </c>
      <c r="D13" s="8">
        <f t="shared" si="0"/>
        <v>0</v>
      </c>
      <c r="E13" s="9"/>
      <c r="F13" s="9"/>
      <c r="G13" s="9"/>
    </row>
    <row r="14" spans="2:9" hidden="1" x14ac:dyDescent="0.25">
      <c r="B14" s="6">
        <v>203000</v>
      </c>
      <c r="C14" s="7" t="s">
        <v>15</v>
      </c>
      <c r="D14" s="8">
        <f t="shared" si="0"/>
        <v>0</v>
      </c>
      <c r="E14" s="9">
        <f>E15+E17+E19</f>
        <v>0</v>
      </c>
      <c r="F14" s="9">
        <f>F15+F17+F19</f>
        <v>0</v>
      </c>
      <c r="G14" s="9">
        <v>0</v>
      </c>
    </row>
    <row r="15" spans="2:9" hidden="1" x14ac:dyDescent="0.25">
      <c r="B15" s="6">
        <v>203100</v>
      </c>
      <c r="C15" s="7" t="s">
        <v>16</v>
      </c>
      <c r="D15" s="8">
        <f t="shared" si="0"/>
        <v>0</v>
      </c>
      <c r="E15" s="9">
        <f>E16</f>
        <v>0</v>
      </c>
      <c r="F15" s="9"/>
      <c r="G15" s="9">
        <v>0</v>
      </c>
    </row>
    <row r="16" spans="2:9" hidden="1" x14ac:dyDescent="0.25">
      <c r="B16" s="6">
        <v>203120</v>
      </c>
      <c r="C16" s="7" t="s">
        <v>14</v>
      </c>
      <c r="D16" s="8">
        <f t="shared" si="0"/>
        <v>0</v>
      </c>
      <c r="E16" s="9"/>
      <c r="F16" s="9"/>
      <c r="G16" s="9">
        <v>0</v>
      </c>
    </row>
    <row r="17" spans="1:7" hidden="1" x14ac:dyDescent="0.25">
      <c r="B17" s="6">
        <v>203400</v>
      </c>
      <c r="C17" s="10" t="s">
        <v>17</v>
      </c>
      <c r="D17" s="8">
        <f t="shared" si="0"/>
        <v>0</v>
      </c>
      <c r="E17" s="9">
        <f>E18</f>
        <v>0</v>
      </c>
      <c r="F17" s="9">
        <f>F18</f>
        <v>0</v>
      </c>
      <c r="G17" s="9">
        <f>G18</f>
        <v>0</v>
      </c>
    </row>
    <row r="18" spans="1:7" hidden="1" x14ac:dyDescent="0.25">
      <c r="B18" s="6">
        <v>203420</v>
      </c>
      <c r="C18" s="7" t="s">
        <v>18</v>
      </c>
      <c r="D18" s="8">
        <f t="shared" si="0"/>
        <v>0</v>
      </c>
      <c r="E18" s="9"/>
      <c r="F18" s="9"/>
      <c r="G18" s="9">
        <v>0</v>
      </c>
    </row>
    <row r="19" spans="1:7" hidden="1" x14ac:dyDescent="0.25">
      <c r="B19" s="6">
        <v>203600</v>
      </c>
      <c r="C19" s="7" t="s">
        <v>15</v>
      </c>
      <c r="D19" s="8">
        <f t="shared" si="0"/>
        <v>0</v>
      </c>
      <c r="E19" s="9"/>
      <c r="F19" s="9"/>
      <c r="G19" s="9">
        <v>0</v>
      </c>
    </row>
    <row r="20" spans="1:7" hidden="1" x14ac:dyDescent="0.25">
      <c r="B20" s="6">
        <v>203610</v>
      </c>
      <c r="C20" s="7" t="s">
        <v>19</v>
      </c>
      <c r="D20" s="8">
        <f t="shared" si="0"/>
        <v>0</v>
      </c>
      <c r="E20" s="9"/>
      <c r="F20" s="9">
        <f>875000000-875000000</f>
        <v>0</v>
      </c>
      <c r="G20" s="9">
        <v>0</v>
      </c>
    </row>
    <row r="21" spans="1:7" hidden="1" x14ac:dyDescent="0.25">
      <c r="B21" s="6">
        <v>203620</v>
      </c>
      <c r="C21" s="7" t="s">
        <v>14</v>
      </c>
      <c r="D21" s="8">
        <f t="shared" si="0"/>
        <v>0</v>
      </c>
      <c r="E21" s="9"/>
      <c r="F21" s="9"/>
      <c r="G21" s="9"/>
    </row>
    <row r="22" spans="1:7" x14ac:dyDescent="0.25">
      <c r="B22" s="6">
        <v>208000</v>
      </c>
      <c r="C22" s="7" t="s">
        <v>20</v>
      </c>
      <c r="D22" s="8">
        <f t="shared" si="0"/>
        <v>1864470614</v>
      </c>
      <c r="E22" s="9">
        <f>E23-E24+E26+E25</f>
        <v>-12545628444</v>
      </c>
      <c r="F22" s="9">
        <f>F23-F24+F26+F25</f>
        <v>14410099058</v>
      </c>
      <c r="G22" s="9">
        <f>G23-G24+G26+G25</f>
        <v>14312584284</v>
      </c>
    </row>
    <row r="23" spans="1:7" s="11" customFormat="1" x14ac:dyDescent="0.25">
      <c r="B23" s="12">
        <v>208100</v>
      </c>
      <c r="C23" s="13" t="s">
        <v>21</v>
      </c>
      <c r="D23" s="8">
        <f t="shared" si="0"/>
        <v>1864470614</v>
      </c>
      <c r="E23" s="14">
        <f>1556257250+1950000+72624058</f>
        <v>1630831308</v>
      </c>
      <c r="F23" s="14">
        <v>233639306</v>
      </c>
      <c r="G23" s="14">
        <v>136124532</v>
      </c>
    </row>
    <row r="24" spans="1:7" hidden="1" x14ac:dyDescent="0.25">
      <c r="B24" s="6">
        <v>208200</v>
      </c>
      <c r="C24" s="7" t="s">
        <v>22</v>
      </c>
      <c r="D24" s="15">
        <f t="shared" si="0"/>
        <v>0</v>
      </c>
      <c r="E24" s="14"/>
      <c r="F24" s="14"/>
      <c r="G24" s="14">
        <v>0</v>
      </c>
    </row>
    <row r="25" spans="1:7" hidden="1" x14ac:dyDescent="0.25">
      <c r="B25" s="6">
        <v>208300</v>
      </c>
      <c r="C25" s="7" t="s">
        <v>23</v>
      </c>
      <c r="D25" s="15">
        <f t="shared" si="0"/>
        <v>0</v>
      </c>
      <c r="E25" s="14"/>
      <c r="F25" s="14"/>
      <c r="G25" s="14"/>
    </row>
    <row r="26" spans="1:7" s="17" customFormat="1" ht="31.5" x14ac:dyDescent="0.25">
      <c r="A26" s="16"/>
      <c r="B26" s="12">
        <v>208400</v>
      </c>
      <c r="C26" s="13" t="s">
        <v>24</v>
      </c>
      <c r="D26" s="15">
        <f t="shared" si="0"/>
        <v>0</v>
      </c>
      <c r="E26" s="14">
        <f>-11370617194+(-1635102160)+(-124150000)+(-355194168)-1950000-663737930+(-25708300)</f>
        <v>-14176459752</v>
      </c>
      <c r="F26" s="14">
        <f>-E26</f>
        <v>14176459752</v>
      </c>
      <c r="G26" s="14">
        <f>F26</f>
        <v>14176459752</v>
      </c>
    </row>
    <row r="27" spans="1:7" hidden="1" x14ac:dyDescent="0.25">
      <c r="B27" s="6">
        <v>300000</v>
      </c>
      <c r="C27" s="7" t="s">
        <v>25</v>
      </c>
      <c r="D27" s="15">
        <f t="shared" si="0"/>
        <v>0</v>
      </c>
      <c r="E27" s="9">
        <v>0</v>
      </c>
      <c r="F27" s="9">
        <f>F28</f>
        <v>0</v>
      </c>
      <c r="G27" s="9">
        <v>0</v>
      </c>
    </row>
    <row r="28" spans="1:7" ht="31.5" hidden="1" x14ac:dyDescent="0.25">
      <c r="B28" s="6">
        <v>303000</v>
      </c>
      <c r="C28" s="7" t="s">
        <v>26</v>
      </c>
      <c r="D28" s="15">
        <f t="shared" si="0"/>
        <v>0</v>
      </c>
      <c r="E28" s="9">
        <v>0</v>
      </c>
      <c r="F28" s="9">
        <f>F29+F30</f>
        <v>0</v>
      </c>
      <c r="G28" s="9">
        <v>0</v>
      </c>
    </row>
    <row r="29" spans="1:7" hidden="1" x14ac:dyDescent="0.25">
      <c r="B29" s="6">
        <v>303100</v>
      </c>
      <c r="C29" s="7" t="s">
        <v>19</v>
      </c>
      <c r="D29" s="15">
        <f t="shared" si="0"/>
        <v>0</v>
      </c>
      <c r="E29" s="9">
        <v>0</v>
      </c>
      <c r="F29" s="9"/>
      <c r="G29" s="9">
        <v>0</v>
      </c>
    </row>
    <row r="30" spans="1:7" hidden="1" x14ac:dyDescent="0.25">
      <c r="B30" s="6">
        <v>303200</v>
      </c>
      <c r="C30" s="7" t="s">
        <v>14</v>
      </c>
      <c r="D30" s="15">
        <f t="shared" si="0"/>
        <v>0</v>
      </c>
      <c r="E30" s="9">
        <v>0</v>
      </c>
      <c r="F30" s="9"/>
      <c r="G30" s="9">
        <v>0</v>
      </c>
    </row>
    <row r="31" spans="1:7" s="18" customFormat="1" x14ac:dyDescent="0.25">
      <c r="B31" s="6" t="s">
        <v>27</v>
      </c>
      <c r="C31" s="19" t="s">
        <v>28</v>
      </c>
      <c r="D31" s="8">
        <f t="shared" si="0"/>
        <v>1864470614</v>
      </c>
      <c r="E31" s="20">
        <f>E10+E27</f>
        <v>-12545628444</v>
      </c>
      <c r="F31" s="20">
        <f>F10+F27</f>
        <v>14410099058</v>
      </c>
      <c r="G31" s="20">
        <f>G10+G27</f>
        <v>14312584284</v>
      </c>
    </row>
    <row r="32" spans="1:7" ht="27" customHeight="1" x14ac:dyDescent="0.25">
      <c r="B32" s="34" t="s">
        <v>29</v>
      </c>
      <c r="C32" s="35"/>
      <c r="D32" s="35"/>
      <c r="E32" s="35"/>
      <c r="F32" s="35"/>
      <c r="G32" s="36"/>
    </row>
    <row r="33" spans="2:7" hidden="1" x14ac:dyDescent="0.25">
      <c r="B33" s="6">
        <v>400000</v>
      </c>
      <c r="C33" s="7" t="s">
        <v>30</v>
      </c>
      <c r="D33" s="15">
        <f>E33+F33</f>
        <v>0</v>
      </c>
      <c r="E33" s="21">
        <f>E34+E39</f>
        <v>0</v>
      </c>
      <c r="F33" s="21">
        <f>F34+F39</f>
        <v>0</v>
      </c>
      <c r="G33" s="21">
        <v>0</v>
      </c>
    </row>
    <row r="34" spans="2:7" hidden="1" x14ac:dyDescent="0.25">
      <c r="B34" s="6">
        <v>401000</v>
      </c>
      <c r="C34" s="7" t="s">
        <v>31</v>
      </c>
      <c r="D34" s="15">
        <f t="shared" ref="D34:D54" si="1">E34+F34</f>
        <v>0</v>
      </c>
      <c r="E34" s="22">
        <f>E35</f>
        <v>0</v>
      </c>
      <c r="F34" s="21">
        <f>F37+F35</f>
        <v>0</v>
      </c>
      <c r="G34" s="21">
        <v>0</v>
      </c>
    </row>
    <row r="35" spans="2:7" hidden="1" x14ac:dyDescent="0.25">
      <c r="B35" s="6">
        <v>401100</v>
      </c>
      <c r="C35" s="7" t="s">
        <v>32</v>
      </c>
      <c r="D35" s="15">
        <f t="shared" si="1"/>
        <v>0</v>
      </c>
      <c r="E35" s="22">
        <f>E36</f>
        <v>0</v>
      </c>
      <c r="F35" s="21">
        <f>F36</f>
        <v>0</v>
      </c>
      <c r="G35" s="21"/>
    </row>
    <row r="36" spans="2:7" hidden="1" x14ac:dyDescent="0.25">
      <c r="B36" s="12">
        <v>401101</v>
      </c>
      <c r="C36" s="7" t="s">
        <v>33</v>
      </c>
      <c r="D36" s="15">
        <f t="shared" si="1"/>
        <v>0</v>
      </c>
      <c r="E36" s="22"/>
      <c r="F36" s="21">
        <f>F20</f>
        <v>0</v>
      </c>
      <c r="G36" s="21"/>
    </row>
    <row r="37" spans="2:7" hidden="1" x14ac:dyDescent="0.25">
      <c r="B37" s="6">
        <v>401200</v>
      </c>
      <c r="C37" s="7" t="s">
        <v>34</v>
      </c>
      <c r="D37" s="15">
        <f t="shared" si="1"/>
        <v>0</v>
      </c>
      <c r="E37" s="21">
        <v>0</v>
      </c>
      <c r="F37" s="21">
        <f>F38</f>
        <v>0</v>
      </c>
      <c r="G37" s="21">
        <v>0</v>
      </c>
    </row>
    <row r="38" spans="2:7" hidden="1" x14ac:dyDescent="0.25">
      <c r="B38" s="12">
        <v>401201</v>
      </c>
      <c r="C38" s="7" t="s">
        <v>33</v>
      </c>
      <c r="D38" s="15">
        <f t="shared" si="1"/>
        <v>0</v>
      </c>
      <c r="E38" s="21">
        <v>0</v>
      </c>
      <c r="F38" s="21"/>
      <c r="G38" s="21">
        <v>0</v>
      </c>
    </row>
    <row r="39" spans="2:7" hidden="1" x14ac:dyDescent="0.25">
      <c r="B39" s="6">
        <v>402000</v>
      </c>
      <c r="C39" s="7" t="s">
        <v>35</v>
      </c>
      <c r="D39" s="15">
        <f t="shared" si="1"/>
        <v>0</v>
      </c>
      <c r="E39" s="21">
        <f>E40</f>
        <v>0</v>
      </c>
      <c r="F39" s="21">
        <f>F40+F42</f>
        <v>0</v>
      </c>
      <c r="G39" s="21">
        <v>0</v>
      </c>
    </row>
    <row r="40" spans="2:7" hidden="1" x14ac:dyDescent="0.25">
      <c r="B40" s="6">
        <v>402100</v>
      </c>
      <c r="C40" s="7" t="s">
        <v>36</v>
      </c>
      <c r="D40" s="15">
        <f t="shared" si="1"/>
        <v>0</v>
      </c>
      <c r="E40" s="21">
        <f>E41</f>
        <v>0</v>
      </c>
      <c r="F40" s="21">
        <f>F41</f>
        <v>0</v>
      </c>
      <c r="G40" s="21">
        <v>0</v>
      </c>
    </row>
    <row r="41" spans="2:7" hidden="1" x14ac:dyDescent="0.25">
      <c r="B41" s="12">
        <v>402101</v>
      </c>
      <c r="C41" s="7" t="s">
        <v>33</v>
      </c>
      <c r="D41" s="15">
        <f t="shared" si="1"/>
        <v>0</v>
      </c>
      <c r="E41" s="21">
        <f>E21</f>
        <v>0</v>
      </c>
      <c r="F41" s="21">
        <f>F21</f>
        <v>0</v>
      </c>
      <c r="G41" s="21">
        <v>0</v>
      </c>
    </row>
    <row r="42" spans="2:7" hidden="1" x14ac:dyDescent="0.25">
      <c r="B42" s="6">
        <v>402200</v>
      </c>
      <c r="C42" s="7" t="s">
        <v>37</v>
      </c>
      <c r="D42" s="15">
        <f t="shared" si="1"/>
        <v>0</v>
      </c>
      <c r="E42" s="21">
        <v>0</v>
      </c>
      <c r="F42" s="21">
        <f>F43</f>
        <v>0</v>
      </c>
      <c r="G42" s="21">
        <v>0</v>
      </c>
    </row>
    <row r="43" spans="2:7" hidden="1" x14ac:dyDescent="0.25">
      <c r="B43" s="12">
        <v>402201</v>
      </c>
      <c r="C43" s="7" t="s">
        <v>33</v>
      </c>
      <c r="D43" s="15">
        <f t="shared" si="1"/>
        <v>0</v>
      </c>
      <c r="E43" s="21">
        <v>0</v>
      </c>
      <c r="F43" s="21">
        <f>F30</f>
        <v>0</v>
      </c>
      <c r="G43" s="21">
        <v>0</v>
      </c>
    </row>
    <row r="44" spans="2:7" x14ac:dyDescent="0.25">
      <c r="B44" s="6">
        <v>600000</v>
      </c>
      <c r="C44" s="7" t="s">
        <v>38</v>
      </c>
      <c r="D44" s="8">
        <f t="shared" si="1"/>
        <v>1864470614</v>
      </c>
      <c r="E44" s="9">
        <f>E45+E48+E53</f>
        <v>-12545628444</v>
      </c>
      <c r="F44" s="9">
        <f>F45+F48+F53</f>
        <v>14410099058</v>
      </c>
      <c r="G44" s="9">
        <f>G45+G48+G53</f>
        <v>14312584284</v>
      </c>
    </row>
    <row r="45" spans="2:7" ht="31.5" hidden="1" x14ac:dyDescent="0.25">
      <c r="B45" s="6">
        <v>601000</v>
      </c>
      <c r="C45" s="7" t="s">
        <v>39</v>
      </c>
      <c r="D45" s="8">
        <f t="shared" si="1"/>
        <v>0</v>
      </c>
      <c r="E45" s="9">
        <v>0</v>
      </c>
      <c r="F45" s="9"/>
      <c r="G45" s="9">
        <v>0</v>
      </c>
    </row>
    <row r="46" spans="2:7" ht="31.5" hidden="1" x14ac:dyDescent="0.25">
      <c r="B46" s="6">
        <v>601100</v>
      </c>
      <c r="C46" s="7" t="s">
        <v>40</v>
      </c>
      <c r="D46" s="8">
        <f t="shared" si="1"/>
        <v>0</v>
      </c>
      <c r="E46" s="23">
        <v>0</v>
      </c>
      <c r="F46" s="9"/>
      <c r="G46" s="9">
        <v>0</v>
      </c>
    </row>
    <row r="47" spans="2:7" hidden="1" x14ac:dyDescent="0.25">
      <c r="B47" s="6">
        <v>601200</v>
      </c>
      <c r="C47" s="7" t="s">
        <v>41</v>
      </c>
      <c r="D47" s="8">
        <f t="shared" si="1"/>
        <v>0</v>
      </c>
      <c r="E47" s="23"/>
      <c r="F47" s="9"/>
      <c r="G47" s="9"/>
    </row>
    <row r="48" spans="2:7" x14ac:dyDescent="0.25">
      <c r="B48" s="6">
        <v>602000</v>
      </c>
      <c r="C48" s="7" t="s">
        <v>42</v>
      </c>
      <c r="D48" s="8">
        <f t="shared" si="1"/>
        <v>1864470614</v>
      </c>
      <c r="E48" s="9">
        <f>E49-E50+E52+E51</f>
        <v>-12545628444</v>
      </c>
      <c r="F48" s="9">
        <f>F49-F50+F52+F51</f>
        <v>14410099058</v>
      </c>
      <c r="G48" s="9">
        <f>G49-G50+G52+G51</f>
        <v>14312584284</v>
      </c>
    </row>
    <row r="49" spans="2:7" x14ac:dyDescent="0.25">
      <c r="B49" s="6">
        <v>602100</v>
      </c>
      <c r="C49" s="7" t="s">
        <v>21</v>
      </c>
      <c r="D49" s="8">
        <f t="shared" si="1"/>
        <v>1864470614</v>
      </c>
      <c r="E49" s="9">
        <f>E23</f>
        <v>1630831308</v>
      </c>
      <c r="F49" s="9">
        <f>F23</f>
        <v>233639306</v>
      </c>
      <c r="G49" s="9">
        <f>G23</f>
        <v>136124532</v>
      </c>
    </row>
    <row r="50" spans="2:7" hidden="1" x14ac:dyDescent="0.25">
      <c r="B50" s="6">
        <v>602200</v>
      </c>
      <c r="C50" s="7" t="s">
        <v>22</v>
      </c>
      <c r="D50" s="8">
        <f t="shared" si="1"/>
        <v>0</v>
      </c>
      <c r="E50" s="9">
        <f>E24</f>
        <v>0</v>
      </c>
      <c r="F50" s="9">
        <f>F24</f>
        <v>0</v>
      </c>
      <c r="G50" s="9">
        <v>0</v>
      </c>
    </row>
    <row r="51" spans="2:7" hidden="1" x14ac:dyDescent="0.25">
      <c r="B51" s="6">
        <v>602300</v>
      </c>
      <c r="C51" s="7" t="s">
        <v>23</v>
      </c>
      <c r="D51" s="8">
        <f t="shared" si="1"/>
        <v>0</v>
      </c>
      <c r="E51" s="9">
        <f>E25</f>
        <v>0</v>
      </c>
      <c r="F51" s="9"/>
      <c r="G51" s="9"/>
    </row>
    <row r="52" spans="2:7" ht="31.5" x14ac:dyDescent="0.25">
      <c r="B52" s="6">
        <v>602400</v>
      </c>
      <c r="C52" s="7" t="s">
        <v>24</v>
      </c>
      <c r="D52" s="8">
        <f t="shared" si="1"/>
        <v>0</v>
      </c>
      <c r="E52" s="9">
        <f>E26</f>
        <v>-14176459752</v>
      </c>
      <c r="F52" s="9">
        <f>F26</f>
        <v>14176459752</v>
      </c>
      <c r="G52" s="9">
        <f>G26</f>
        <v>14176459752</v>
      </c>
    </row>
    <row r="53" spans="2:7" hidden="1" x14ac:dyDescent="0.25">
      <c r="B53" s="6">
        <v>603000</v>
      </c>
      <c r="C53" s="10" t="s">
        <v>17</v>
      </c>
      <c r="D53" s="8">
        <f t="shared" si="1"/>
        <v>0</v>
      </c>
      <c r="E53" s="24">
        <f>E17</f>
        <v>0</v>
      </c>
      <c r="F53" s="9"/>
      <c r="G53" s="9"/>
    </row>
    <row r="54" spans="2:7" s="18" customFormat="1" x14ac:dyDescent="0.25">
      <c r="B54" s="6" t="s">
        <v>27</v>
      </c>
      <c r="C54" s="19" t="s">
        <v>28</v>
      </c>
      <c r="D54" s="8">
        <f t="shared" si="1"/>
        <v>1864470614</v>
      </c>
      <c r="E54" s="20">
        <f>E33+E44</f>
        <v>-12545628444</v>
      </c>
      <c r="F54" s="20">
        <f>F33+F44</f>
        <v>14410099058</v>
      </c>
      <c r="G54" s="20">
        <f>G33+G44</f>
        <v>14312584284</v>
      </c>
    </row>
    <row r="55" spans="2:7" s="18" customFormat="1" x14ac:dyDescent="0.25">
      <c r="B55" s="25"/>
      <c r="C55" s="26"/>
      <c r="D55" s="27"/>
      <c r="E55" s="28"/>
      <c r="F55" s="28"/>
      <c r="G55" s="28"/>
    </row>
    <row r="56" spans="2:7" s="18" customFormat="1" x14ac:dyDescent="0.25">
      <c r="B56" s="25"/>
      <c r="C56" s="26"/>
      <c r="D56" s="27"/>
      <c r="E56" s="28"/>
      <c r="F56" s="28"/>
      <c r="G56" s="28"/>
    </row>
    <row r="57" spans="2:7" ht="84" customHeight="1" x14ac:dyDescent="0.25">
      <c r="B57" s="1" t="s">
        <v>43</v>
      </c>
      <c r="G57" s="1" t="s">
        <v>44</v>
      </c>
    </row>
    <row r="58" spans="2:7" x14ac:dyDescent="0.25">
      <c r="C58" s="1" t="s">
        <v>45</v>
      </c>
      <c r="D58" s="29">
        <f>D54-D31</f>
        <v>0</v>
      </c>
      <c r="E58" s="29">
        <f>E54-E31</f>
        <v>0</v>
      </c>
      <c r="F58" s="29">
        <f>F54-F31</f>
        <v>0</v>
      </c>
      <c r="G58" s="29">
        <f>G54-G31</f>
        <v>0</v>
      </c>
    </row>
  </sheetData>
  <mergeCells count="9">
    <mergeCell ref="B9:G9"/>
    <mergeCell ref="B32:G32"/>
    <mergeCell ref="F1:I2"/>
    <mergeCell ref="C4:F4"/>
    <mergeCell ref="B6:B7"/>
    <mergeCell ref="C6:C7"/>
    <mergeCell ref="D6:D7"/>
    <mergeCell ref="E6:E7"/>
    <mergeCell ref="F6:G6"/>
  </mergeCells>
  <pageMargins left="0.51181102362204722" right="0.51181102362204722" top="0.35433070866141736" bottom="0.35433070866141736" header="0.11811023622047245" footer="0.11811023622047245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view="pageBreakPreview" zoomScale="96" zoomScaleNormal="100" zoomScaleSheetLayoutView="96" workbookViewId="0">
      <selection activeCell="I4" sqref="I4"/>
    </sheetView>
  </sheetViews>
  <sheetFormatPr defaultColWidth="9.33203125" defaultRowHeight="15.75" x14ac:dyDescent="0.25"/>
  <cols>
    <col min="1" max="1" width="7.6640625" style="1" customWidth="1"/>
    <col min="2" max="2" width="9.6640625" style="1" bestFit="1" customWidth="1"/>
    <col min="3" max="3" width="79.33203125" style="1" customWidth="1"/>
    <col min="4" max="5" width="29" style="1" customWidth="1"/>
    <col min="6" max="6" width="31.83203125" style="1" customWidth="1"/>
    <col min="7" max="7" width="31.1640625" style="1" customWidth="1"/>
    <col min="8" max="8" width="3.6640625" style="1" customWidth="1"/>
    <col min="9" max="9" width="23.5" style="1" customWidth="1"/>
    <col min="10" max="16384" width="9.33203125" style="1"/>
  </cols>
  <sheetData>
    <row r="1" spans="2:9" ht="19.899999999999999" customHeight="1" x14ac:dyDescent="0.25">
      <c r="F1" s="37" t="s">
        <v>0</v>
      </c>
      <c r="G1" s="37"/>
      <c r="H1" s="37"/>
      <c r="I1" s="37"/>
    </row>
    <row r="2" spans="2:9" ht="49.15" customHeight="1" x14ac:dyDescent="0.25">
      <c r="F2" s="38"/>
      <c r="G2" s="38"/>
      <c r="H2" s="38"/>
      <c r="I2" s="38"/>
    </row>
    <row r="3" spans="2:9" ht="17.45" customHeight="1" x14ac:dyDescent="0.3">
      <c r="I3" s="44" t="s">
        <v>46</v>
      </c>
    </row>
    <row r="4" spans="2:9" ht="33.75" customHeight="1" x14ac:dyDescent="0.3">
      <c r="C4" s="39" t="s">
        <v>1</v>
      </c>
      <c r="D4" s="39"/>
      <c r="E4" s="39"/>
      <c r="F4" s="39"/>
      <c r="I4" s="45">
        <v>43677</v>
      </c>
    </row>
    <row r="5" spans="2:9" ht="25.5" customHeight="1" x14ac:dyDescent="0.25">
      <c r="G5" s="2" t="s">
        <v>2</v>
      </c>
    </row>
    <row r="6" spans="2:9" x14ac:dyDescent="0.25">
      <c r="B6" s="40" t="s">
        <v>3</v>
      </c>
      <c r="C6" s="40" t="s">
        <v>4</v>
      </c>
      <c r="D6" s="40" t="s">
        <v>5</v>
      </c>
      <c r="E6" s="40" t="s">
        <v>6</v>
      </c>
      <c r="F6" s="42" t="s">
        <v>7</v>
      </c>
      <c r="G6" s="43"/>
    </row>
    <row r="7" spans="2:9" ht="31.5" x14ac:dyDescent="0.25">
      <c r="B7" s="41"/>
      <c r="C7" s="41"/>
      <c r="D7" s="41"/>
      <c r="E7" s="41"/>
      <c r="F7" s="3" t="s">
        <v>8</v>
      </c>
      <c r="G7" s="3" t="s">
        <v>9</v>
      </c>
    </row>
    <row r="8" spans="2:9" x14ac:dyDescent="0.25">
      <c r="B8" s="30">
        <v>2</v>
      </c>
      <c r="C8" s="5">
        <v>3</v>
      </c>
      <c r="D8" s="5">
        <v>3</v>
      </c>
      <c r="E8" s="30">
        <v>4</v>
      </c>
      <c r="F8" s="3">
        <v>5</v>
      </c>
      <c r="G8" s="3">
        <v>6</v>
      </c>
    </row>
    <row r="9" spans="2:9" x14ac:dyDescent="0.25">
      <c r="B9" s="31" t="s">
        <v>10</v>
      </c>
      <c r="C9" s="32"/>
      <c r="D9" s="32"/>
      <c r="E9" s="32"/>
      <c r="F9" s="32"/>
      <c r="G9" s="33"/>
    </row>
    <row r="10" spans="2:9" x14ac:dyDescent="0.25">
      <c r="B10" s="6">
        <v>200000</v>
      </c>
      <c r="C10" s="7" t="s">
        <v>11</v>
      </c>
      <c r="D10" s="8">
        <f>E10+F10</f>
        <v>1864470614</v>
      </c>
      <c r="E10" s="9">
        <f>E11+E14+E22</f>
        <v>-13016527585</v>
      </c>
      <c r="F10" s="9">
        <f>F11+F14+F22</f>
        <v>14880998199</v>
      </c>
      <c r="G10" s="9">
        <f>G11+G14+G22</f>
        <v>14783483425</v>
      </c>
    </row>
    <row r="11" spans="2:9" hidden="1" x14ac:dyDescent="0.25">
      <c r="B11" s="6">
        <v>202000</v>
      </c>
      <c r="C11" s="7" t="s">
        <v>12</v>
      </c>
      <c r="D11" s="8">
        <f t="shared" ref="D11:D31" si="0">E11+F11</f>
        <v>0</v>
      </c>
      <c r="E11" s="9">
        <f>E12</f>
        <v>0</v>
      </c>
      <c r="F11" s="9">
        <f>F12</f>
        <v>0</v>
      </c>
      <c r="G11" s="9"/>
    </row>
    <row r="12" spans="2:9" hidden="1" x14ac:dyDescent="0.25">
      <c r="B12" s="6">
        <v>202200</v>
      </c>
      <c r="C12" s="7" t="s">
        <v>13</v>
      </c>
      <c r="D12" s="8">
        <f t="shared" si="0"/>
        <v>0</v>
      </c>
      <c r="E12" s="9">
        <f>E13</f>
        <v>0</v>
      </c>
      <c r="F12" s="9">
        <f>F13</f>
        <v>0</v>
      </c>
      <c r="G12" s="9">
        <f>G13</f>
        <v>0</v>
      </c>
    </row>
    <row r="13" spans="2:9" hidden="1" x14ac:dyDescent="0.25">
      <c r="B13" s="6">
        <v>202220</v>
      </c>
      <c r="C13" s="7" t="s">
        <v>14</v>
      </c>
      <c r="D13" s="8">
        <f t="shared" si="0"/>
        <v>0</v>
      </c>
      <c r="E13" s="9"/>
      <c r="F13" s="9"/>
      <c r="G13" s="9"/>
    </row>
    <row r="14" spans="2:9" hidden="1" x14ac:dyDescent="0.25">
      <c r="B14" s="6">
        <v>203000</v>
      </c>
      <c r="C14" s="7" t="s">
        <v>15</v>
      </c>
      <c r="D14" s="8">
        <f t="shared" si="0"/>
        <v>0</v>
      </c>
      <c r="E14" s="9">
        <f>E15+E17+E19</f>
        <v>0</v>
      </c>
      <c r="F14" s="9">
        <f>F15+F17+F19</f>
        <v>0</v>
      </c>
      <c r="G14" s="9">
        <v>0</v>
      </c>
    </row>
    <row r="15" spans="2:9" hidden="1" x14ac:dyDescent="0.25">
      <c r="B15" s="6">
        <v>203100</v>
      </c>
      <c r="C15" s="7" t="s">
        <v>16</v>
      </c>
      <c r="D15" s="8">
        <f t="shared" si="0"/>
        <v>0</v>
      </c>
      <c r="E15" s="9">
        <f>E16</f>
        <v>0</v>
      </c>
      <c r="F15" s="9"/>
      <c r="G15" s="9">
        <v>0</v>
      </c>
    </row>
    <row r="16" spans="2:9" hidden="1" x14ac:dyDescent="0.25">
      <c r="B16" s="6">
        <v>203120</v>
      </c>
      <c r="C16" s="7" t="s">
        <v>14</v>
      </c>
      <c r="D16" s="8">
        <f t="shared" si="0"/>
        <v>0</v>
      </c>
      <c r="E16" s="9"/>
      <c r="F16" s="9"/>
      <c r="G16" s="9">
        <v>0</v>
      </c>
    </row>
    <row r="17" spans="1:7" hidden="1" x14ac:dyDescent="0.25">
      <c r="B17" s="6">
        <v>203400</v>
      </c>
      <c r="C17" s="10" t="s">
        <v>17</v>
      </c>
      <c r="D17" s="8">
        <f t="shared" si="0"/>
        <v>0</v>
      </c>
      <c r="E17" s="9">
        <f>E18</f>
        <v>0</v>
      </c>
      <c r="F17" s="9">
        <f>F18</f>
        <v>0</v>
      </c>
      <c r="G17" s="9">
        <f>G18</f>
        <v>0</v>
      </c>
    </row>
    <row r="18" spans="1:7" hidden="1" x14ac:dyDescent="0.25">
      <c r="B18" s="6">
        <v>203420</v>
      </c>
      <c r="C18" s="7" t="s">
        <v>18</v>
      </c>
      <c r="D18" s="8">
        <f t="shared" si="0"/>
        <v>0</v>
      </c>
      <c r="E18" s="9"/>
      <c r="F18" s="9"/>
      <c r="G18" s="9">
        <v>0</v>
      </c>
    </row>
    <row r="19" spans="1:7" hidden="1" x14ac:dyDescent="0.25">
      <c r="B19" s="6">
        <v>203600</v>
      </c>
      <c r="C19" s="7" t="s">
        <v>15</v>
      </c>
      <c r="D19" s="8">
        <f t="shared" si="0"/>
        <v>0</v>
      </c>
      <c r="E19" s="9"/>
      <c r="F19" s="9"/>
      <c r="G19" s="9">
        <v>0</v>
      </c>
    </row>
    <row r="20" spans="1:7" hidden="1" x14ac:dyDescent="0.25">
      <c r="B20" s="6">
        <v>203610</v>
      </c>
      <c r="C20" s="7" t="s">
        <v>19</v>
      </c>
      <c r="D20" s="8">
        <f t="shared" si="0"/>
        <v>0</v>
      </c>
      <c r="E20" s="9"/>
      <c r="F20" s="9">
        <f>875000000-875000000</f>
        <v>0</v>
      </c>
      <c r="G20" s="9">
        <v>0</v>
      </c>
    </row>
    <row r="21" spans="1:7" hidden="1" x14ac:dyDescent="0.25">
      <c r="B21" s="6">
        <v>203620</v>
      </c>
      <c r="C21" s="7" t="s">
        <v>14</v>
      </c>
      <c r="D21" s="8">
        <f t="shared" si="0"/>
        <v>0</v>
      </c>
      <c r="E21" s="9"/>
      <c r="F21" s="9"/>
      <c r="G21" s="9"/>
    </row>
    <row r="22" spans="1:7" x14ac:dyDescent="0.25">
      <c r="B22" s="6">
        <v>208000</v>
      </c>
      <c r="C22" s="7" t="s">
        <v>20</v>
      </c>
      <c r="D22" s="8">
        <f t="shared" si="0"/>
        <v>1864470614</v>
      </c>
      <c r="E22" s="9">
        <f>E23-E24+E26+E25</f>
        <v>-13016527585</v>
      </c>
      <c r="F22" s="9">
        <f>F23-F24+F26+F25</f>
        <v>14880998199</v>
      </c>
      <c r="G22" s="9">
        <f>G23-G24+G26+G25</f>
        <v>14783483425</v>
      </c>
    </row>
    <row r="23" spans="1:7" s="11" customFormat="1" x14ac:dyDescent="0.25">
      <c r="B23" s="12">
        <v>208100</v>
      </c>
      <c r="C23" s="13" t="s">
        <v>21</v>
      </c>
      <c r="D23" s="8">
        <f t="shared" si="0"/>
        <v>1864470614</v>
      </c>
      <c r="E23" s="14">
        <f>1556257250+1950000+72624058</f>
        <v>1630831308</v>
      </c>
      <c r="F23" s="14">
        <v>233639306</v>
      </c>
      <c r="G23" s="14">
        <v>136124532</v>
      </c>
    </row>
    <row r="24" spans="1:7" hidden="1" x14ac:dyDescent="0.25">
      <c r="B24" s="6">
        <v>208200</v>
      </c>
      <c r="C24" s="7" t="s">
        <v>22</v>
      </c>
      <c r="D24" s="15">
        <f t="shared" si="0"/>
        <v>0</v>
      </c>
      <c r="E24" s="14"/>
      <c r="F24" s="14"/>
      <c r="G24" s="14">
        <v>0</v>
      </c>
    </row>
    <row r="25" spans="1:7" hidden="1" x14ac:dyDescent="0.25">
      <c r="B25" s="6">
        <v>208300</v>
      </c>
      <c r="C25" s="7" t="s">
        <v>23</v>
      </c>
      <c r="D25" s="15">
        <f t="shared" si="0"/>
        <v>0</v>
      </c>
      <c r="E25" s="14"/>
      <c r="F25" s="14"/>
      <c r="G25" s="14"/>
    </row>
    <row r="26" spans="1:7" s="17" customFormat="1" ht="31.5" x14ac:dyDescent="0.25">
      <c r="A26" s="16"/>
      <c r="B26" s="12">
        <v>208400</v>
      </c>
      <c r="C26" s="13" t="s">
        <v>24</v>
      </c>
      <c r="D26" s="15">
        <f t="shared" si="0"/>
        <v>0</v>
      </c>
      <c r="E26" s="14">
        <f>-11370617194+(-1635102160)+(-124150000)+(-355194168)-1950000-663737930+(-25708300)-470899141</f>
        <v>-14647358893</v>
      </c>
      <c r="F26" s="14">
        <f>-E26</f>
        <v>14647358893</v>
      </c>
      <c r="G26" s="14">
        <f>F26</f>
        <v>14647358893</v>
      </c>
    </row>
    <row r="27" spans="1:7" hidden="1" x14ac:dyDescent="0.25">
      <c r="B27" s="6">
        <v>300000</v>
      </c>
      <c r="C27" s="7" t="s">
        <v>25</v>
      </c>
      <c r="D27" s="15">
        <f t="shared" si="0"/>
        <v>0</v>
      </c>
      <c r="E27" s="9">
        <v>0</v>
      </c>
      <c r="F27" s="9">
        <f>F28</f>
        <v>0</v>
      </c>
      <c r="G27" s="9">
        <v>0</v>
      </c>
    </row>
    <row r="28" spans="1:7" ht="31.5" hidden="1" x14ac:dyDescent="0.25">
      <c r="B28" s="6">
        <v>303000</v>
      </c>
      <c r="C28" s="7" t="s">
        <v>26</v>
      </c>
      <c r="D28" s="15">
        <f t="shared" si="0"/>
        <v>0</v>
      </c>
      <c r="E28" s="9">
        <v>0</v>
      </c>
      <c r="F28" s="9">
        <f>F29+F30</f>
        <v>0</v>
      </c>
      <c r="G28" s="9">
        <v>0</v>
      </c>
    </row>
    <row r="29" spans="1:7" hidden="1" x14ac:dyDescent="0.25">
      <c r="B29" s="6">
        <v>303100</v>
      </c>
      <c r="C29" s="7" t="s">
        <v>19</v>
      </c>
      <c r="D29" s="15">
        <f t="shared" si="0"/>
        <v>0</v>
      </c>
      <c r="E29" s="9">
        <v>0</v>
      </c>
      <c r="F29" s="9"/>
      <c r="G29" s="9">
        <v>0</v>
      </c>
    </row>
    <row r="30" spans="1:7" hidden="1" x14ac:dyDescent="0.25">
      <c r="B30" s="6">
        <v>303200</v>
      </c>
      <c r="C30" s="7" t="s">
        <v>14</v>
      </c>
      <c r="D30" s="15">
        <f t="shared" si="0"/>
        <v>0</v>
      </c>
      <c r="E30" s="9">
        <v>0</v>
      </c>
      <c r="F30" s="9"/>
      <c r="G30" s="9">
        <v>0</v>
      </c>
    </row>
    <row r="31" spans="1:7" s="18" customFormat="1" x14ac:dyDescent="0.25">
      <c r="B31" s="6" t="s">
        <v>27</v>
      </c>
      <c r="C31" s="19" t="s">
        <v>28</v>
      </c>
      <c r="D31" s="8">
        <f t="shared" si="0"/>
        <v>1864470614</v>
      </c>
      <c r="E31" s="20">
        <f>E10+E27</f>
        <v>-13016527585</v>
      </c>
      <c r="F31" s="20">
        <f>F10+F27</f>
        <v>14880998199</v>
      </c>
      <c r="G31" s="20">
        <f>G10+G27</f>
        <v>14783483425</v>
      </c>
    </row>
    <row r="32" spans="1:7" ht="27" customHeight="1" x14ac:dyDescent="0.25">
      <c r="B32" s="34" t="s">
        <v>29</v>
      </c>
      <c r="C32" s="35"/>
      <c r="D32" s="35"/>
      <c r="E32" s="35"/>
      <c r="F32" s="35"/>
      <c r="G32" s="36"/>
    </row>
    <row r="33" spans="2:7" hidden="1" x14ac:dyDescent="0.25">
      <c r="B33" s="6">
        <v>400000</v>
      </c>
      <c r="C33" s="7" t="s">
        <v>30</v>
      </c>
      <c r="D33" s="15">
        <f>E33+F33</f>
        <v>0</v>
      </c>
      <c r="E33" s="21">
        <f>E34+E39</f>
        <v>0</v>
      </c>
      <c r="F33" s="21">
        <f>F34+F39</f>
        <v>0</v>
      </c>
      <c r="G33" s="21">
        <v>0</v>
      </c>
    </row>
    <row r="34" spans="2:7" hidden="1" x14ac:dyDescent="0.25">
      <c r="B34" s="6">
        <v>401000</v>
      </c>
      <c r="C34" s="7" t="s">
        <v>31</v>
      </c>
      <c r="D34" s="15">
        <f t="shared" ref="D34:D54" si="1">E34+F34</f>
        <v>0</v>
      </c>
      <c r="E34" s="22">
        <f>E35</f>
        <v>0</v>
      </c>
      <c r="F34" s="21">
        <f>F37+F35</f>
        <v>0</v>
      </c>
      <c r="G34" s="21">
        <v>0</v>
      </c>
    </row>
    <row r="35" spans="2:7" hidden="1" x14ac:dyDescent="0.25">
      <c r="B35" s="6">
        <v>401100</v>
      </c>
      <c r="C35" s="7" t="s">
        <v>32</v>
      </c>
      <c r="D35" s="15">
        <f t="shared" si="1"/>
        <v>0</v>
      </c>
      <c r="E35" s="22">
        <f>E36</f>
        <v>0</v>
      </c>
      <c r="F35" s="21">
        <f>F36</f>
        <v>0</v>
      </c>
      <c r="G35" s="21"/>
    </row>
    <row r="36" spans="2:7" hidden="1" x14ac:dyDescent="0.25">
      <c r="B36" s="12">
        <v>401101</v>
      </c>
      <c r="C36" s="7" t="s">
        <v>33</v>
      </c>
      <c r="D36" s="15">
        <f t="shared" si="1"/>
        <v>0</v>
      </c>
      <c r="E36" s="22"/>
      <c r="F36" s="21">
        <f>F20</f>
        <v>0</v>
      </c>
      <c r="G36" s="21"/>
    </row>
    <row r="37" spans="2:7" hidden="1" x14ac:dyDescent="0.25">
      <c r="B37" s="6">
        <v>401200</v>
      </c>
      <c r="C37" s="7" t="s">
        <v>34</v>
      </c>
      <c r="D37" s="15">
        <f t="shared" si="1"/>
        <v>0</v>
      </c>
      <c r="E37" s="21">
        <v>0</v>
      </c>
      <c r="F37" s="21">
        <f>F38</f>
        <v>0</v>
      </c>
      <c r="G37" s="21">
        <v>0</v>
      </c>
    </row>
    <row r="38" spans="2:7" hidden="1" x14ac:dyDescent="0.25">
      <c r="B38" s="12">
        <v>401201</v>
      </c>
      <c r="C38" s="7" t="s">
        <v>33</v>
      </c>
      <c r="D38" s="15">
        <f t="shared" si="1"/>
        <v>0</v>
      </c>
      <c r="E38" s="21">
        <v>0</v>
      </c>
      <c r="F38" s="21"/>
      <c r="G38" s="21">
        <v>0</v>
      </c>
    </row>
    <row r="39" spans="2:7" hidden="1" x14ac:dyDescent="0.25">
      <c r="B39" s="6">
        <v>402000</v>
      </c>
      <c r="C39" s="7" t="s">
        <v>35</v>
      </c>
      <c r="D39" s="15">
        <f t="shared" si="1"/>
        <v>0</v>
      </c>
      <c r="E39" s="21">
        <f>E40</f>
        <v>0</v>
      </c>
      <c r="F39" s="21">
        <f>F40+F42</f>
        <v>0</v>
      </c>
      <c r="G39" s="21">
        <v>0</v>
      </c>
    </row>
    <row r="40" spans="2:7" hidden="1" x14ac:dyDescent="0.25">
      <c r="B40" s="6">
        <v>402100</v>
      </c>
      <c r="C40" s="7" t="s">
        <v>36</v>
      </c>
      <c r="D40" s="15">
        <f t="shared" si="1"/>
        <v>0</v>
      </c>
      <c r="E40" s="21">
        <f>E41</f>
        <v>0</v>
      </c>
      <c r="F40" s="21">
        <f>F41</f>
        <v>0</v>
      </c>
      <c r="G40" s="21">
        <v>0</v>
      </c>
    </row>
    <row r="41" spans="2:7" hidden="1" x14ac:dyDescent="0.25">
      <c r="B41" s="12">
        <v>402101</v>
      </c>
      <c r="C41" s="7" t="s">
        <v>33</v>
      </c>
      <c r="D41" s="15">
        <f t="shared" si="1"/>
        <v>0</v>
      </c>
      <c r="E41" s="21">
        <f>E21</f>
        <v>0</v>
      </c>
      <c r="F41" s="21">
        <f>F21</f>
        <v>0</v>
      </c>
      <c r="G41" s="21">
        <v>0</v>
      </c>
    </row>
    <row r="42" spans="2:7" hidden="1" x14ac:dyDescent="0.25">
      <c r="B42" s="6">
        <v>402200</v>
      </c>
      <c r="C42" s="7" t="s">
        <v>37</v>
      </c>
      <c r="D42" s="15">
        <f t="shared" si="1"/>
        <v>0</v>
      </c>
      <c r="E42" s="21">
        <v>0</v>
      </c>
      <c r="F42" s="21">
        <f>F43</f>
        <v>0</v>
      </c>
      <c r="G42" s="21">
        <v>0</v>
      </c>
    </row>
    <row r="43" spans="2:7" hidden="1" x14ac:dyDescent="0.25">
      <c r="B43" s="12">
        <v>402201</v>
      </c>
      <c r="C43" s="7" t="s">
        <v>33</v>
      </c>
      <c r="D43" s="15">
        <f t="shared" si="1"/>
        <v>0</v>
      </c>
      <c r="E43" s="21">
        <v>0</v>
      </c>
      <c r="F43" s="21">
        <f>F30</f>
        <v>0</v>
      </c>
      <c r="G43" s="21">
        <v>0</v>
      </c>
    </row>
    <row r="44" spans="2:7" x14ac:dyDescent="0.25">
      <c r="B44" s="6">
        <v>600000</v>
      </c>
      <c r="C44" s="7" t="s">
        <v>38</v>
      </c>
      <c r="D44" s="8">
        <f t="shared" si="1"/>
        <v>1864470614</v>
      </c>
      <c r="E44" s="9">
        <f>E45+E48+E53</f>
        <v>-13016527585</v>
      </c>
      <c r="F44" s="9">
        <f>F45+F48+F53</f>
        <v>14880998199</v>
      </c>
      <c r="G44" s="9">
        <f>G45+G48+G53</f>
        <v>14783483425</v>
      </c>
    </row>
    <row r="45" spans="2:7" ht="31.5" hidden="1" x14ac:dyDescent="0.25">
      <c r="B45" s="6">
        <v>601000</v>
      </c>
      <c r="C45" s="7" t="s">
        <v>39</v>
      </c>
      <c r="D45" s="8">
        <f t="shared" si="1"/>
        <v>0</v>
      </c>
      <c r="E45" s="9">
        <v>0</v>
      </c>
      <c r="F45" s="9"/>
      <c r="G45" s="9">
        <v>0</v>
      </c>
    </row>
    <row r="46" spans="2:7" ht="31.5" hidden="1" x14ac:dyDescent="0.25">
      <c r="B46" s="6">
        <v>601100</v>
      </c>
      <c r="C46" s="7" t="s">
        <v>40</v>
      </c>
      <c r="D46" s="8">
        <f t="shared" si="1"/>
        <v>0</v>
      </c>
      <c r="E46" s="23">
        <v>0</v>
      </c>
      <c r="F46" s="9"/>
      <c r="G46" s="9">
        <v>0</v>
      </c>
    </row>
    <row r="47" spans="2:7" hidden="1" x14ac:dyDescent="0.25">
      <c r="B47" s="6">
        <v>601200</v>
      </c>
      <c r="C47" s="7" t="s">
        <v>41</v>
      </c>
      <c r="D47" s="8">
        <f t="shared" si="1"/>
        <v>0</v>
      </c>
      <c r="E47" s="23"/>
      <c r="F47" s="9"/>
      <c r="G47" s="9"/>
    </row>
    <row r="48" spans="2:7" x14ac:dyDescent="0.25">
      <c r="B48" s="6">
        <v>602000</v>
      </c>
      <c r="C48" s="7" t="s">
        <v>42</v>
      </c>
      <c r="D48" s="8">
        <f t="shared" si="1"/>
        <v>1864470614</v>
      </c>
      <c r="E48" s="9">
        <f>E49-E50+E52+E51</f>
        <v>-13016527585</v>
      </c>
      <c r="F48" s="9">
        <f>F49-F50+F52+F51</f>
        <v>14880998199</v>
      </c>
      <c r="G48" s="9">
        <f>G49-G50+G52+G51</f>
        <v>14783483425</v>
      </c>
    </row>
    <row r="49" spans="2:7" x14ac:dyDescent="0.25">
      <c r="B49" s="6">
        <v>602100</v>
      </c>
      <c r="C49" s="7" t="s">
        <v>21</v>
      </c>
      <c r="D49" s="8">
        <f t="shared" si="1"/>
        <v>1864470614</v>
      </c>
      <c r="E49" s="9">
        <f>E23</f>
        <v>1630831308</v>
      </c>
      <c r="F49" s="9">
        <f>F23</f>
        <v>233639306</v>
      </c>
      <c r="G49" s="9">
        <f>G23</f>
        <v>136124532</v>
      </c>
    </row>
    <row r="50" spans="2:7" hidden="1" x14ac:dyDescent="0.25">
      <c r="B50" s="6">
        <v>602200</v>
      </c>
      <c r="C50" s="7" t="s">
        <v>22</v>
      </c>
      <c r="D50" s="8">
        <f t="shared" si="1"/>
        <v>0</v>
      </c>
      <c r="E50" s="9">
        <f>E24</f>
        <v>0</v>
      </c>
      <c r="F50" s="9">
        <f>F24</f>
        <v>0</v>
      </c>
      <c r="G50" s="9">
        <v>0</v>
      </c>
    </row>
    <row r="51" spans="2:7" hidden="1" x14ac:dyDescent="0.25">
      <c r="B51" s="6">
        <v>602300</v>
      </c>
      <c r="C51" s="7" t="s">
        <v>23</v>
      </c>
      <c r="D51" s="8">
        <f t="shared" si="1"/>
        <v>0</v>
      </c>
      <c r="E51" s="9">
        <f>E25</f>
        <v>0</v>
      </c>
      <c r="F51" s="9"/>
      <c r="G51" s="9"/>
    </row>
    <row r="52" spans="2:7" ht="31.5" x14ac:dyDescent="0.25">
      <c r="B52" s="6">
        <v>602400</v>
      </c>
      <c r="C52" s="7" t="s">
        <v>24</v>
      </c>
      <c r="D52" s="8">
        <f t="shared" si="1"/>
        <v>0</v>
      </c>
      <c r="E52" s="9">
        <f>E26</f>
        <v>-14647358893</v>
      </c>
      <c r="F52" s="9">
        <f>F26</f>
        <v>14647358893</v>
      </c>
      <c r="G52" s="9">
        <f>G26</f>
        <v>14647358893</v>
      </c>
    </row>
    <row r="53" spans="2:7" hidden="1" x14ac:dyDescent="0.25">
      <c r="B53" s="6">
        <v>603000</v>
      </c>
      <c r="C53" s="10" t="s">
        <v>17</v>
      </c>
      <c r="D53" s="8">
        <f t="shared" si="1"/>
        <v>0</v>
      </c>
      <c r="E53" s="24">
        <f>E17</f>
        <v>0</v>
      </c>
      <c r="F53" s="9"/>
      <c r="G53" s="9"/>
    </row>
    <row r="54" spans="2:7" s="18" customFormat="1" x14ac:dyDescent="0.25">
      <c r="B54" s="6" t="s">
        <v>27</v>
      </c>
      <c r="C54" s="19" t="s">
        <v>28</v>
      </c>
      <c r="D54" s="8">
        <f t="shared" si="1"/>
        <v>1864470614</v>
      </c>
      <c r="E54" s="20">
        <f>E33+E44</f>
        <v>-13016527585</v>
      </c>
      <c r="F54" s="20">
        <f>F33+F44</f>
        <v>14880998199</v>
      </c>
      <c r="G54" s="20">
        <f>G33+G44</f>
        <v>14783483425</v>
      </c>
    </row>
    <row r="55" spans="2:7" s="18" customFormat="1" x14ac:dyDescent="0.25">
      <c r="B55" s="25"/>
      <c r="C55" s="26"/>
      <c r="D55" s="27"/>
      <c r="E55" s="28"/>
      <c r="F55" s="28"/>
      <c r="G55" s="28"/>
    </row>
    <row r="56" spans="2:7" s="18" customFormat="1" x14ac:dyDescent="0.25">
      <c r="B56" s="25"/>
      <c r="C56" s="26"/>
      <c r="D56" s="27"/>
      <c r="E56" s="28"/>
      <c r="F56" s="28"/>
      <c r="G56" s="28"/>
    </row>
    <row r="57" spans="2:7" ht="84" customHeight="1" x14ac:dyDescent="0.25">
      <c r="B57" s="1" t="s">
        <v>43</v>
      </c>
      <c r="G57" s="1" t="s">
        <v>44</v>
      </c>
    </row>
    <row r="58" spans="2:7" x14ac:dyDescent="0.25">
      <c r="C58" s="1" t="s">
        <v>45</v>
      </c>
      <c r="D58" s="29">
        <f>D54-D31</f>
        <v>0</v>
      </c>
      <c r="E58" s="29">
        <f>E54-E31</f>
        <v>0</v>
      </c>
      <c r="F58" s="29">
        <f>F54-F31</f>
        <v>0</v>
      </c>
      <c r="G58" s="29">
        <f>G54-G31</f>
        <v>0</v>
      </c>
    </row>
  </sheetData>
  <mergeCells count="9">
    <mergeCell ref="B9:G9"/>
    <mergeCell ref="B32:G32"/>
    <mergeCell ref="F1:I2"/>
    <mergeCell ref="C4:F4"/>
    <mergeCell ref="B6:B7"/>
    <mergeCell ref="C6:C7"/>
    <mergeCell ref="D6:D7"/>
    <mergeCell ref="E6:E7"/>
    <mergeCell ref="F6:G6"/>
  </mergeCells>
  <pageMargins left="0.51181102362204722" right="0.51181102362204722" top="0.35433070866141736" bottom="0.35433070866141736" header="0.11811023622047245" footer="0.11811023622047245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2019 зміни1</vt:lpstr>
      <vt:lpstr>2019 зміни2</vt:lpstr>
      <vt:lpstr>'2019 зміни1'!Область_печати</vt:lpstr>
      <vt:lpstr>'2019 зміни2'!Область_печати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2019-07-31T13:03:50Z</cp:lastPrinted>
  <dcterms:created xsi:type="dcterms:W3CDTF">2019-02-08T19:45:21Z</dcterms:created>
  <dcterms:modified xsi:type="dcterms:W3CDTF">2019-07-31T13:29:18Z</dcterms:modified>
</cp:coreProperties>
</file>