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812\!!!!\Бюджетний відділ\MARINA\БЮДЖЕТ 2024\2024 ЗМІНИ\ЗМІНИ_4_2024\НА ПК БАЗОВЕ\"/>
    </mc:Choice>
  </mc:AlternateContent>
  <xr:revisionPtr revIDLastSave="0" documentId="13_ncr:1_{824E9170-068B-4591-AB0C-8D2AE38C06BD}" xr6:coauthVersionLast="47" xr6:coauthVersionMax="47" xr10:uidLastSave="{00000000-0000-0000-0000-000000000000}"/>
  <bookViews>
    <workbookView xWindow="-120" yWindow="-120" windowWidth="29040" windowHeight="15840" xr2:uid="{7B6D2241-1BC6-477B-A3C5-509CF68EB9AC}"/>
  </bookViews>
  <sheets>
    <sheet name="2024_4  1 грн" sheetId="1" r:id="rId1"/>
  </sheets>
  <definedNames>
    <definedName name="_xlnm.Print_Area" localSheetId="0">'2024_4  1 грн'!$B$1:$Q$41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1" i="1" l="1"/>
  <c r="P37" i="1"/>
  <c r="L37" i="1"/>
  <c r="H37" i="1"/>
  <c r="G37" i="1"/>
  <c r="N36" i="1"/>
  <c r="N35" i="1" s="1"/>
  <c r="N34" i="1" s="1"/>
  <c r="N33" i="1" s="1"/>
  <c r="M36" i="1"/>
  <c r="M35" i="1" s="1"/>
  <c r="J35" i="1"/>
  <c r="J34" i="1" s="1"/>
  <c r="J33" i="1" s="1"/>
  <c r="N32" i="1"/>
  <c r="M32" i="1"/>
  <c r="Q32" i="1" s="1"/>
  <c r="N31" i="1"/>
  <c r="N30" i="1" s="1"/>
  <c r="N29" i="1" s="1"/>
  <c r="M31" i="1"/>
  <c r="Q31" i="1" s="1"/>
  <c r="J31" i="1"/>
  <c r="J30" i="1"/>
  <c r="J29" i="1" s="1"/>
  <c r="N28" i="1"/>
  <c r="N27" i="1" s="1"/>
  <c r="N26" i="1" s="1"/>
  <c r="N25" i="1" s="1"/>
  <c r="I28" i="1"/>
  <c r="I27" i="1" s="1"/>
  <c r="F27" i="1"/>
  <c r="F26" i="1" s="1"/>
  <c r="F25" i="1" s="1"/>
  <c r="F37" i="1" s="1"/>
  <c r="O24" i="1"/>
  <c r="M24" i="1"/>
  <c r="Q24" i="1" s="1"/>
  <c r="O23" i="1"/>
  <c r="O22" i="1" s="1"/>
  <c r="O21" i="1" s="1"/>
  <c r="O37" i="1" s="1"/>
  <c r="M23" i="1"/>
  <c r="Q23" i="1" s="1"/>
  <c r="K23" i="1"/>
  <c r="K22" i="1"/>
  <c r="K21" i="1" s="1"/>
  <c r="K37" i="1" s="1"/>
  <c r="N20" i="1"/>
  <c r="N19" i="1" s="1"/>
  <c r="M20" i="1"/>
  <c r="Q20" i="1" s="1"/>
  <c r="J20" i="1"/>
  <c r="J19" i="1"/>
  <c r="J18" i="1"/>
  <c r="N18" i="1" s="1"/>
  <c r="N17" i="1" s="1"/>
  <c r="N14" i="1"/>
  <c r="M14" i="1"/>
  <c r="M12" i="1" s="1"/>
  <c r="I14" i="1"/>
  <c r="N13" i="1"/>
  <c r="I13" i="1"/>
  <c r="Q13" i="1" s="1"/>
  <c r="J12" i="1"/>
  <c r="F12" i="1"/>
  <c r="J11" i="1"/>
  <c r="F11" i="1"/>
  <c r="J10" i="1"/>
  <c r="F10" i="1"/>
  <c r="Q27" i="1" l="1"/>
  <c r="I26" i="1"/>
  <c r="J37" i="1"/>
  <c r="Q35" i="1"/>
  <c r="M34" i="1"/>
  <c r="M11" i="1"/>
  <c r="N12" i="1"/>
  <c r="N16" i="1"/>
  <c r="N15" i="1" s="1"/>
  <c r="Q14" i="1"/>
  <c r="M19" i="1"/>
  <c r="M22" i="1"/>
  <c r="Q28" i="1"/>
  <c r="M30" i="1"/>
  <c r="Q36" i="1"/>
  <c r="I12" i="1"/>
  <c r="M18" i="1"/>
  <c r="J17" i="1"/>
  <c r="J16" i="1" s="1"/>
  <c r="J15" i="1" s="1"/>
  <c r="Q18" i="1" l="1"/>
  <c r="M17" i="1"/>
  <c r="Q17" i="1" s="1"/>
  <c r="Q19" i="1"/>
  <c r="M16" i="1"/>
  <c r="Q34" i="1"/>
  <c r="M33" i="1"/>
  <c r="I11" i="1"/>
  <c r="Q12" i="1"/>
  <c r="Q30" i="1"/>
  <c r="M29" i="1"/>
  <c r="Q29" i="1" s="1"/>
  <c r="Q26" i="1"/>
  <c r="I25" i="1"/>
  <c r="Q22" i="1"/>
  <c r="M21" i="1"/>
  <c r="Q21" i="1" s="1"/>
  <c r="M10" i="1"/>
  <c r="N10" i="1" s="1"/>
  <c r="N37" i="1" s="1"/>
  <c r="N11" i="1"/>
  <c r="I10" i="1" l="1"/>
  <c r="Q10" i="1" s="1"/>
  <c r="Q11" i="1"/>
  <c r="Q25" i="1"/>
  <c r="I37" i="1"/>
  <c r="M37" i="1"/>
  <c r="Q33" i="1"/>
  <c r="Q16" i="1"/>
  <c r="M15" i="1"/>
  <c r="Q15" i="1" s="1"/>
  <c r="Q37" i="1" l="1"/>
</calcChain>
</file>

<file path=xl/sharedStrings.xml><?xml version="1.0" encoding="utf-8"?>
<sst xmlns="http://schemas.openxmlformats.org/spreadsheetml/2006/main" count="80" uniqueCount="47">
  <si>
    <r>
      <t xml:space="preserve">Додаток 4
</t>
    </r>
    <r>
      <rPr>
        <sz val="28"/>
        <color indexed="9"/>
        <rFont val="Times New Roman"/>
        <family val="1"/>
        <charset val="204"/>
      </rPr>
      <t>до рішення Київської міської ради                               "Про бюджет міста Києва на 2022 рік"                                                                    
від___________ №_________)</t>
    </r>
  </si>
  <si>
    <t xml:space="preserve">до рішення Київської міської ради від 14 грудня 2023 року            № 7531/7572 (в редакції  рішення Київської міської ради    </t>
  </si>
  <si>
    <r>
      <t xml:space="preserve">від </t>
    </r>
    <r>
      <rPr>
        <b/>
        <sz val="26"/>
        <color indexed="10"/>
        <rFont val="Times New Roman"/>
        <family val="1"/>
        <charset val="204"/>
      </rPr>
      <t xml:space="preserve"> </t>
    </r>
    <r>
      <rPr>
        <b/>
        <sz val="26"/>
        <color indexed="9"/>
        <rFont val="Times New Roman"/>
        <family val="1"/>
        <charset val="204"/>
      </rPr>
      <t>14.07.2022</t>
    </r>
  </si>
  <si>
    <t>№</t>
  </si>
  <si>
    <t>)</t>
  </si>
  <si>
    <t>Кредитування бюджету міста Києва на 2024 рік</t>
  </si>
  <si>
    <t>(код бюджету)</t>
  </si>
  <si>
    <t xml:space="preserve"> </t>
  </si>
  <si>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</si>
  <si>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</si>
  <si>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</si>
  <si>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вадатків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</si>
  <si>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</si>
  <si>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</si>
  <si>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</si>
  <si>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</si>
  <si>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</si>
  <si>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</si>
  <si>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</si>
  <si>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разом</t>
  </si>
  <si>
    <t>усього</t>
  </si>
  <si>
    <t>у тому числі бюджет розвитку</t>
  </si>
  <si>
    <t>Департамент культури виконавчого органу Київської міської ради (КМДА)</t>
  </si>
  <si>
    <t>8860</t>
  </si>
  <si>
    <t>Бюджетні позички суб'єктам господарювання та їх повернення</t>
  </si>
  <si>
    <t>0490</t>
  </si>
  <si>
    <t>Надання бюджетних позичок суб'єктам господарювання</t>
  </si>
  <si>
    <t>8862</t>
  </si>
  <si>
    <t>Повернення бюджетних позичок, наданих суб'єктам господарювання</t>
  </si>
  <si>
    <t>Департамент житлово-комунальної інфраструктури виконавчого органу Київської міської ради (КМДА)</t>
  </si>
  <si>
    <t>Допомога населенню та суб'єктам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</si>
  <si>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Повернення допомоги суб'єктами господарювання, що постраждали внаслідок надзвичайної ситуації або стихійного лиха, за рахунок коштів резервного фонду місцевого бюджету</t>
  </si>
  <si>
    <t>Департамент будівництва та житлового забезпечення виконавчого органу Київської міської ради (КМДА)</t>
  </si>
  <si>
    <t xml:space="preserve">Пільгові довгострокові кредити молодим сім'ям та одиноким молодим громадянам на будівництво / реконструкцію / придбання житла та їх повернення </t>
  </si>
  <si>
    <t>1060</t>
  </si>
  <si>
    <t>Повернення пільгових довгострокових кредитів, наданих молодим сім'ям та одиноким молодим громадянам на будівництво / реконструкцію / придбання житла</t>
  </si>
  <si>
    <t>Департамент фінансів виконавчого органу Київської міської ради (КМДА)</t>
  </si>
  <si>
    <t>8880</t>
  </si>
  <si>
    <t>Виконання гарантійних зобов'язань за позичальників, що отримали кредити під місцеві гарантії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</si>
  <si>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</si>
  <si>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</si>
  <si>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Голосіївська районна в місті Києві державна адміністрація</t>
  </si>
  <si>
    <t>Шевченківська районна в місті Києві державна адміністрація</t>
  </si>
  <si>
    <t xml:space="preserve">Всього </t>
  </si>
  <si>
    <t>cекретар Київради</t>
  </si>
  <si>
    <t>Київський міський голова</t>
  </si>
  <si>
    <t>Віталій КЛИЧКО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</si>
</sst>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28"/>
      <name val="Times New Roman"/>
      <family val="1"/>
      <charset val="204"/>
    </font>
    <font>
      <sz val="28"/>
      <color indexed="9"/>
      <name val="Times New Roman"/>
      <family val="1"/>
      <charset val="204"/>
    </font>
    <font>
      <sz val="26"/>
      <name val="Times New Roman"/>
      <family val="1"/>
      <charset val="204"/>
    </font>
    <font>
      <sz val="10"/>
      <name val="Arial Cyr"/>
      <charset val="204"/>
    </font>
    <font>
      <b/>
      <sz val="26"/>
      <color indexed="10"/>
      <name val="Times New Roman"/>
      <family val="1"/>
      <charset val="204"/>
    </font>
    <font>
      <b/>
      <sz val="26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u/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22"/>
      <color rgb="FFFF0000"/>
      <name val="Times New Roman"/>
      <family val="1"/>
      <charset val="204"/>
    </font>
    <font>
      <i/>
      <sz val="2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1" applyFont="1" applyFill="1"/>
    <xf numFmtId="0" fontId="5" fillId="0" borderId="0" xfId="1" applyFont="1"/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/>
    <xf numFmtId="1" fontId="12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1" fontId="12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1" fillId="2" borderId="10" xfId="0" applyNumberFormat="1" applyFont="1" applyFill="1" applyBorder="1" applyAlignment="1">
      <alignment horizontal="right" vertical="center"/>
    </xf>
    <xf numFmtId="0" fontId="11" fillId="0" borderId="0" xfId="0" applyFont="1"/>
    <xf numFmtId="1" fontId="11" fillId="0" borderId="9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1" fontId="16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left" vertical="center" wrapText="1"/>
    </xf>
    <xf numFmtId="3" fontId="17" fillId="2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16" fillId="2" borderId="1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>
      <alignment horizontal="left" vertical="center" wrapText="1"/>
    </xf>
    <xf numFmtId="3" fontId="11" fillId="2" borderId="1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left" vertical="center" wrapText="1"/>
    </xf>
    <xf numFmtId="3" fontId="2" fillId="2" borderId="10" xfId="0" applyNumberFormat="1" applyFont="1" applyFill="1" applyBorder="1" applyAlignment="1">
      <alignment horizontal="right" vertical="center"/>
    </xf>
    <xf numFmtId="1" fontId="16" fillId="2" borderId="10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>
      <alignment horizontal="left" vertical="center" wrapText="1"/>
    </xf>
    <xf numFmtId="3" fontId="18" fillId="3" borderId="10" xfId="0" applyNumberFormat="1" applyFont="1" applyFill="1" applyBorder="1" applyAlignment="1">
      <alignment horizontal="right" vertical="center"/>
    </xf>
    <xf numFmtId="1" fontId="11" fillId="2" borderId="1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/>
    </xf>
    <xf numFmtId="3" fontId="2" fillId="0" borderId="0" xfId="2" applyNumberFormat="1" applyFont="1" applyAlignment="1">
      <alignment horizontal="left" vertical="center" wrapText="1"/>
    </xf>
    <xf numFmtId="3" fontId="2" fillId="0" borderId="0" xfId="0" applyNumberFormat="1" applyFont="1"/>
    <xf numFmtId="0" fontId="5" fillId="0" borderId="0" xfId="0" applyFont="1"/>
    <xf numFmtId="1" fontId="5" fillId="0" borderId="0" xfId="0" applyNumberFormat="1" applyFont="1" applyAlignment="1">
      <alignment vertical="center"/>
    </xf>
    <xf numFmtId="1" fontId="5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/>
  </cellXfs>
  <cellStyles count="3">
    <cellStyle name="Обычный" xfId="0" builtinId="0"/>
    <cellStyle name="Обычный 2" xfId="1" xr:uid="{95003E32-31E4-4EF7-9B71-4D1315A6AC29}"/>
    <cellStyle name="Обычный 3" xfId="2" xr:uid="{C76DF2D4-0454-43AF-9363-365CBFC8A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BAD9E-781C-47F9-B6EB-3CC10B8F614C}">
  <dimension ref="A1:T44"/>
  <sheetViews>
    <sheetView showGridLines="0" showZeros="0" tabSelected="1" view="pageBreakPreview" topLeftCell="B1" zoomScale="42" zoomScaleNormal="110" zoomScaleSheetLayoutView="42" workbookViewId="0">
      <selection activeCell="D20" sqref="D20"/>
    </sheetView>
  </sheetViews>
  <sheetFormatPr defaultColWidth="8" defaultRowHeight="27.75" x14ac:dyDescent="0.4"/>
  <cols>
    <col min="1" max="1" width="0" style="1" hidden="1" customWidth="1"/>
    <col min="2" max="2" width="23" style="2" customWidth="1"/>
    <col min="3" max="3" width="17.6640625" style="2" customWidth="1"/>
    <col min="4" max="4" width="18.5" style="2" customWidth="1"/>
    <col min="5" max="5" width="136" style="1" customWidth="1"/>
    <col min="6" max="17" width="28.83203125" style="1" customWidth="1"/>
    <col min="18" max="19" width="8" style="1"/>
    <col min="20" max="20" width="28.1640625" style="1" bestFit="1" customWidth="1"/>
    <col min="21" max="256" width="8" style="1"/>
    <col min="257" max="257" width="0" style="1" hidden="1" customWidth="1"/>
    <col min="258" max="258" width="23" style="1" customWidth="1"/>
    <col min="259" max="259" width="17.6640625" style="1" customWidth="1"/>
    <col min="260" max="260" width="18.5" style="1" customWidth="1"/>
    <col min="261" max="261" width="136" style="1" customWidth="1"/>
    <col min="262" max="273" width="28.83203125" style="1" customWidth="1"/>
    <col min="274" max="275" width="8" style="1"/>
    <col min="276" max="276" width="28.1640625" style="1" bestFit="1" customWidth="1"/>
    <col min="277" max="512" width="8" style="1"/>
    <col min="513" max="513" width="0" style="1" hidden="1" customWidth="1"/>
    <col min="514" max="514" width="23" style="1" customWidth="1"/>
    <col min="515" max="515" width="17.6640625" style="1" customWidth="1"/>
    <col min="516" max="516" width="18.5" style="1" customWidth="1"/>
    <col min="517" max="517" width="136" style="1" customWidth="1"/>
    <col min="518" max="529" width="28.83203125" style="1" customWidth="1"/>
    <col min="530" max="531" width="8" style="1"/>
    <col min="532" max="532" width="28.1640625" style="1" bestFit="1" customWidth="1"/>
    <col min="533" max="768" width="8" style="1"/>
    <col min="769" max="769" width="0" style="1" hidden="1" customWidth="1"/>
    <col min="770" max="770" width="23" style="1" customWidth="1"/>
    <col min="771" max="771" width="17.6640625" style="1" customWidth="1"/>
    <col min="772" max="772" width="18.5" style="1" customWidth="1"/>
    <col min="773" max="773" width="136" style="1" customWidth="1"/>
    <col min="774" max="785" width="28.83203125" style="1" customWidth="1"/>
    <col min="786" max="787" width="8" style="1"/>
    <col min="788" max="788" width="28.1640625" style="1" bestFit="1" customWidth="1"/>
    <col min="789" max="1024" width="8" style="1"/>
    <col min="1025" max="1025" width="0" style="1" hidden="1" customWidth="1"/>
    <col min="1026" max="1026" width="23" style="1" customWidth="1"/>
    <col min="1027" max="1027" width="17.6640625" style="1" customWidth="1"/>
    <col min="1028" max="1028" width="18.5" style="1" customWidth="1"/>
    <col min="1029" max="1029" width="136" style="1" customWidth="1"/>
    <col min="1030" max="1041" width="28.83203125" style="1" customWidth="1"/>
    <col min="1042" max="1043" width="8" style="1"/>
    <col min="1044" max="1044" width="28.1640625" style="1" bestFit="1" customWidth="1"/>
    <col min="1045" max="1280" width="8" style="1"/>
    <col min="1281" max="1281" width="0" style="1" hidden="1" customWidth="1"/>
    <col min="1282" max="1282" width="23" style="1" customWidth="1"/>
    <col min="1283" max="1283" width="17.6640625" style="1" customWidth="1"/>
    <col min="1284" max="1284" width="18.5" style="1" customWidth="1"/>
    <col min="1285" max="1285" width="136" style="1" customWidth="1"/>
    <col min="1286" max="1297" width="28.83203125" style="1" customWidth="1"/>
    <col min="1298" max="1299" width="8" style="1"/>
    <col min="1300" max="1300" width="28.1640625" style="1" bestFit="1" customWidth="1"/>
    <col min="1301" max="1536" width="8" style="1"/>
    <col min="1537" max="1537" width="0" style="1" hidden="1" customWidth="1"/>
    <col min="1538" max="1538" width="23" style="1" customWidth="1"/>
    <col min="1539" max="1539" width="17.6640625" style="1" customWidth="1"/>
    <col min="1540" max="1540" width="18.5" style="1" customWidth="1"/>
    <col min="1541" max="1541" width="136" style="1" customWidth="1"/>
    <col min="1542" max="1553" width="28.83203125" style="1" customWidth="1"/>
    <col min="1554" max="1555" width="8" style="1"/>
    <col min="1556" max="1556" width="28.1640625" style="1" bestFit="1" customWidth="1"/>
    <col min="1557" max="1792" width="8" style="1"/>
    <col min="1793" max="1793" width="0" style="1" hidden="1" customWidth="1"/>
    <col min="1794" max="1794" width="23" style="1" customWidth="1"/>
    <col min="1795" max="1795" width="17.6640625" style="1" customWidth="1"/>
    <col min="1796" max="1796" width="18.5" style="1" customWidth="1"/>
    <col min="1797" max="1797" width="136" style="1" customWidth="1"/>
    <col min="1798" max="1809" width="28.83203125" style="1" customWidth="1"/>
    <col min="1810" max="1811" width="8" style="1"/>
    <col min="1812" max="1812" width="28.1640625" style="1" bestFit="1" customWidth="1"/>
    <col min="1813" max="2048" width="8" style="1"/>
    <col min="2049" max="2049" width="0" style="1" hidden="1" customWidth="1"/>
    <col min="2050" max="2050" width="23" style="1" customWidth="1"/>
    <col min="2051" max="2051" width="17.6640625" style="1" customWidth="1"/>
    <col min="2052" max="2052" width="18.5" style="1" customWidth="1"/>
    <col min="2053" max="2053" width="136" style="1" customWidth="1"/>
    <col min="2054" max="2065" width="28.83203125" style="1" customWidth="1"/>
    <col min="2066" max="2067" width="8" style="1"/>
    <col min="2068" max="2068" width="28.1640625" style="1" bestFit="1" customWidth="1"/>
    <col min="2069" max="2304" width="8" style="1"/>
    <col min="2305" max="2305" width="0" style="1" hidden="1" customWidth="1"/>
    <col min="2306" max="2306" width="23" style="1" customWidth="1"/>
    <col min="2307" max="2307" width="17.6640625" style="1" customWidth="1"/>
    <col min="2308" max="2308" width="18.5" style="1" customWidth="1"/>
    <col min="2309" max="2309" width="136" style="1" customWidth="1"/>
    <col min="2310" max="2321" width="28.83203125" style="1" customWidth="1"/>
    <col min="2322" max="2323" width="8" style="1"/>
    <col min="2324" max="2324" width="28.1640625" style="1" bestFit="1" customWidth="1"/>
    <col min="2325" max="2560" width="8" style="1"/>
    <col min="2561" max="2561" width="0" style="1" hidden="1" customWidth="1"/>
    <col min="2562" max="2562" width="23" style="1" customWidth="1"/>
    <col min="2563" max="2563" width="17.6640625" style="1" customWidth="1"/>
    <col min="2564" max="2564" width="18.5" style="1" customWidth="1"/>
    <col min="2565" max="2565" width="136" style="1" customWidth="1"/>
    <col min="2566" max="2577" width="28.83203125" style="1" customWidth="1"/>
    <col min="2578" max="2579" width="8" style="1"/>
    <col min="2580" max="2580" width="28.1640625" style="1" bestFit="1" customWidth="1"/>
    <col min="2581" max="2816" width="8" style="1"/>
    <col min="2817" max="2817" width="0" style="1" hidden="1" customWidth="1"/>
    <col min="2818" max="2818" width="23" style="1" customWidth="1"/>
    <col min="2819" max="2819" width="17.6640625" style="1" customWidth="1"/>
    <col min="2820" max="2820" width="18.5" style="1" customWidth="1"/>
    <col min="2821" max="2821" width="136" style="1" customWidth="1"/>
    <col min="2822" max="2833" width="28.83203125" style="1" customWidth="1"/>
    <col min="2834" max="2835" width="8" style="1"/>
    <col min="2836" max="2836" width="28.1640625" style="1" bestFit="1" customWidth="1"/>
    <col min="2837" max="3072" width="8" style="1"/>
    <col min="3073" max="3073" width="0" style="1" hidden="1" customWidth="1"/>
    <col min="3074" max="3074" width="23" style="1" customWidth="1"/>
    <col min="3075" max="3075" width="17.6640625" style="1" customWidth="1"/>
    <col min="3076" max="3076" width="18.5" style="1" customWidth="1"/>
    <col min="3077" max="3077" width="136" style="1" customWidth="1"/>
    <col min="3078" max="3089" width="28.83203125" style="1" customWidth="1"/>
    <col min="3090" max="3091" width="8" style="1"/>
    <col min="3092" max="3092" width="28.1640625" style="1" bestFit="1" customWidth="1"/>
    <col min="3093" max="3328" width="8" style="1"/>
    <col min="3329" max="3329" width="0" style="1" hidden="1" customWidth="1"/>
    <col min="3330" max="3330" width="23" style="1" customWidth="1"/>
    <col min="3331" max="3331" width="17.6640625" style="1" customWidth="1"/>
    <col min="3332" max="3332" width="18.5" style="1" customWidth="1"/>
    <col min="3333" max="3333" width="136" style="1" customWidth="1"/>
    <col min="3334" max="3345" width="28.83203125" style="1" customWidth="1"/>
    <col min="3346" max="3347" width="8" style="1"/>
    <col min="3348" max="3348" width="28.1640625" style="1" bestFit="1" customWidth="1"/>
    <col min="3349" max="3584" width="8" style="1"/>
    <col min="3585" max="3585" width="0" style="1" hidden="1" customWidth="1"/>
    <col min="3586" max="3586" width="23" style="1" customWidth="1"/>
    <col min="3587" max="3587" width="17.6640625" style="1" customWidth="1"/>
    <col min="3588" max="3588" width="18.5" style="1" customWidth="1"/>
    <col min="3589" max="3589" width="136" style="1" customWidth="1"/>
    <col min="3590" max="3601" width="28.83203125" style="1" customWidth="1"/>
    <col min="3602" max="3603" width="8" style="1"/>
    <col min="3604" max="3604" width="28.1640625" style="1" bestFit="1" customWidth="1"/>
    <col min="3605" max="3840" width="8" style="1"/>
    <col min="3841" max="3841" width="0" style="1" hidden="1" customWidth="1"/>
    <col min="3842" max="3842" width="23" style="1" customWidth="1"/>
    <col min="3843" max="3843" width="17.6640625" style="1" customWidth="1"/>
    <col min="3844" max="3844" width="18.5" style="1" customWidth="1"/>
    <col min="3845" max="3845" width="136" style="1" customWidth="1"/>
    <col min="3846" max="3857" width="28.83203125" style="1" customWidth="1"/>
    <col min="3858" max="3859" width="8" style="1"/>
    <col min="3860" max="3860" width="28.1640625" style="1" bestFit="1" customWidth="1"/>
    <col min="3861" max="4096" width="8" style="1"/>
    <col min="4097" max="4097" width="0" style="1" hidden="1" customWidth="1"/>
    <col min="4098" max="4098" width="23" style="1" customWidth="1"/>
    <col min="4099" max="4099" width="17.6640625" style="1" customWidth="1"/>
    <col min="4100" max="4100" width="18.5" style="1" customWidth="1"/>
    <col min="4101" max="4101" width="136" style="1" customWidth="1"/>
    <col min="4102" max="4113" width="28.83203125" style="1" customWidth="1"/>
    <col min="4114" max="4115" width="8" style="1"/>
    <col min="4116" max="4116" width="28.1640625" style="1" bestFit="1" customWidth="1"/>
    <col min="4117" max="4352" width="8" style="1"/>
    <col min="4353" max="4353" width="0" style="1" hidden="1" customWidth="1"/>
    <col min="4354" max="4354" width="23" style="1" customWidth="1"/>
    <col min="4355" max="4355" width="17.6640625" style="1" customWidth="1"/>
    <col min="4356" max="4356" width="18.5" style="1" customWidth="1"/>
    <col min="4357" max="4357" width="136" style="1" customWidth="1"/>
    <col min="4358" max="4369" width="28.83203125" style="1" customWidth="1"/>
    <col min="4370" max="4371" width="8" style="1"/>
    <col min="4372" max="4372" width="28.1640625" style="1" bestFit="1" customWidth="1"/>
    <col min="4373" max="4608" width="8" style="1"/>
    <col min="4609" max="4609" width="0" style="1" hidden="1" customWidth="1"/>
    <col min="4610" max="4610" width="23" style="1" customWidth="1"/>
    <col min="4611" max="4611" width="17.6640625" style="1" customWidth="1"/>
    <col min="4612" max="4612" width="18.5" style="1" customWidth="1"/>
    <col min="4613" max="4613" width="136" style="1" customWidth="1"/>
    <col min="4614" max="4625" width="28.83203125" style="1" customWidth="1"/>
    <col min="4626" max="4627" width="8" style="1"/>
    <col min="4628" max="4628" width="28.1640625" style="1" bestFit="1" customWidth="1"/>
    <col min="4629" max="4864" width="8" style="1"/>
    <col min="4865" max="4865" width="0" style="1" hidden="1" customWidth="1"/>
    <col min="4866" max="4866" width="23" style="1" customWidth="1"/>
    <col min="4867" max="4867" width="17.6640625" style="1" customWidth="1"/>
    <col min="4868" max="4868" width="18.5" style="1" customWidth="1"/>
    <col min="4869" max="4869" width="136" style="1" customWidth="1"/>
    <col min="4870" max="4881" width="28.83203125" style="1" customWidth="1"/>
    <col min="4882" max="4883" width="8" style="1"/>
    <col min="4884" max="4884" width="28.1640625" style="1" bestFit="1" customWidth="1"/>
    <col min="4885" max="5120" width="8" style="1"/>
    <col min="5121" max="5121" width="0" style="1" hidden="1" customWidth="1"/>
    <col min="5122" max="5122" width="23" style="1" customWidth="1"/>
    <col min="5123" max="5123" width="17.6640625" style="1" customWidth="1"/>
    <col min="5124" max="5124" width="18.5" style="1" customWidth="1"/>
    <col min="5125" max="5125" width="136" style="1" customWidth="1"/>
    <col min="5126" max="5137" width="28.83203125" style="1" customWidth="1"/>
    <col min="5138" max="5139" width="8" style="1"/>
    <col min="5140" max="5140" width="28.1640625" style="1" bestFit="1" customWidth="1"/>
    <col min="5141" max="5376" width="8" style="1"/>
    <col min="5377" max="5377" width="0" style="1" hidden="1" customWidth="1"/>
    <col min="5378" max="5378" width="23" style="1" customWidth="1"/>
    <col min="5379" max="5379" width="17.6640625" style="1" customWidth="1"/>
    <col min="5380" max="5380" width="18.5" style="1" customWidth="1"/>
    <col min="5381" max="5381" width="136" style="1" customWidth="1"/>
    <col min="5382" max="5393" width="28.83203125" style="1" customWidth="1"/>
    <col min="5394" max="5395" width="8" style="1"/>
    <col min="5396" max="5396" width="28.1640625" style="1" bestFit="1" customWidth="1"/>
    <col min="5397" max="5632" width="8" style="1"/>
    <col min="5633" max="5633" width="0" style="1" hidden="1" customWidth="1"/>
    <col min="5634" max="5634" width="23" style="1" customWidth="1"/>
    <col min="5635" max="5635" width="17.6640625" style="1" customWidth="1"/>
    <col min="5636" max="5636" width="18.5" style="1" customWidth="1"/>
    <col min="5637" max="5637" width="136" style="1" customWidth="1"/>
    <col min="5638" max="5649" width="28.83203125" style="1" customWidth="1"/>
    <col min="5650" max="5651" width="8" style="1"/>
    <col min="5652" max="5652" width="28.1640625" style="1" bestFit="1" customWidth="1"/>
    <col min="5653" max="5888" width="8" style="1"/>
    <col min="5889" max="5889" width="0" style="1" hidden="1" customWidth="1"/>
    <col min="5890" max="5890" width="23" style="1" customWidth="1"/>
    <col min="5891" max="5891" width="17.6640625" style="1" customWidth="1"/>
    <col min="5892" max="5892" width="18.5" style="1" customWidth="1"/>
    <col min="5893" max="5893" width="136" style="1" customWidth="1"/>
    <col min="5894" max="5905" width="28.83203125" style="1" customWidth="1"/>
    <col min="5906" max="5907" width="8" style="1"/>
    <col min="5908" max="5908" width="28.1640625" style="1" bestFit="1" customWidth="1"/>
    <col min="5909" max="6144" width="8" style="1"/>
    <col min="6145" max="6145" width="0" style="1" hidden="1" customWidth="1"/>
    <col min="6146" max="6146" width="23" style="1" customWidth="1"/>
    <col min="6147" max="6147" width="17.6640625" style="1" customWidth="1"/>
    <col min="6148" max="6148" width="18.5" style="1" customWidth="1"/>
    <col min="6149" max="6149" width="136" style="1" customWidth="1"/>
    <col min="6150" max="6161" width="28.83203125" style="1" customWidth="1"/>
    <col min="6162" max="6163" width="8" style="1"/>
    <col min="6164" max="6164" width="28.1640625" style="1" bestFit="1" customWidth="1"/>
    <col min="6165" max="6400" width="8" style="1"/>
    <col min="6401" max="6401" width="0" style="1" hidden="1" customWidth="1"/>
    <col min="6402" max="6402" width="23" style="1" customWidth="1"/>
    <col min="6403" max="6403" width="17.6640625" style="1" customWidth="1"/>
    <col min="6404" max="6404" width="18.5" style="1" customWidth="1"/>
    <col min="6405" max="6405" width="136" style="1" customWidth="1"/>
    <col min="6406" max="6417" width="28.83203125" style="1" customWidth="1"/>
    <col min="6418" max="6419" width="8" style="1"/>
    <col min="6420" max="6420" width="28.1640625" style="1" bestFit="1" customWidth="1"/>
    <col min="6421" max="6656" width="8" style="1"/>
    <col min="6657" max="6657" width="0" style="1" hidden="1" customWidth="1"/>
    <col min="6658" max="6658" width="23" style="1" customWidth="1"/>
    <col min="6659" max="6659" width="17.6640625" style="1" customWidth="1"/>
    <col min="6660" max="6660" width="18.5" style="1" customWidth="1"/>
    <col min="6661" max="6661" width="136" style="1" customWidth="1"/>
    <col min="6662" max="6673" width="28.83203125" style="1" customWidth="1"/>
    <col min="6674" max="6675" width="8" style="1"/>
    <col min="6676" max="6676" width="28.1640625" style="1" bestFit="1" customWidth="1"/>
    <col min="6677" max="6912" width="8" style="1"/>
    <col min="6913" max="6913" width="0" style="1" hidden="1" customWidth="1"/>
    <col min="6914" max="6914" width="23" style="1" customWidth="1"/>
    <col min="6915" max="6915" width="17.6640625" style="1" customWidth="1"/>
    <col min="6916" max="6916" width="18.5" style="1" customWidth="1"/>
    <col min="6917" max="6917" width="136" style="1" customWidth="1"/>
    <col min="6918" max="6929" width="28.83203125" style="1" customWidth="1"/>
    <col min="6930" max="6931" width="8" style="1"/>
    <col min="6932" max="6932" width="28.1640625" style="1" bestFit="1" customWidth="1"/>
    <col min="6933" max="7168" width="8" style="1"/>
    <col min="7169" max="7169" width="0" style="1" hidden="1" customWidth="1"/>
    <col min="7170" max="7170" width="23" style="1" customWidth="1"/>
    <col min="7171" max="7171" width="17.6640625" style="1" customWidth="1"/>
    <col min="7172" max="7172" width="18.5" style="1" customWidth="1"/>
    <col min="7173" max="7173" width="136" style="1" customWidth="1"/>
    <col min="7174" max="7185" width="28.83203125" style="1" customWidth="1"/>
    <col min="7186" max="7187" width="8" style="1"/>
    <col min="7188" max="7188" width="28.1640625" style="1" bestFit="1" customWidth="1"/>
    <col min="7189" max="7424" width="8" style="1"/>
    <col min="7425" max="7425" width="0" style="1" hidden="1" customWidth="1"/>
    <col min="7426" max="7426" width="23" style="1" customWidth="1"/>
    <col min="7427" max="7427" width="17.6640625" style="1" customWidth="1"/>
    <col min="7428" max="7428" width="18.5" style="1" customWidth="1"/>
    <col min="7429" max="7429" width="136" style="1" customWidth="1"/>
    <col min="7430" max="7441" width="28.83203125" style="1" customWidth="1"/>
    <col min="7442" max="7443" width="8" style="1"/>
    <col min="7444" max="7444" width="28.1640625" style="1" bestFit="1" customWidth="1"/>
    <col min="7445" max="7680" width="8" style="1"/>
    <col min="7681" max="7681" width="0" style="1" hidden="1" customWidth="1"/>
    <col min="7682" max="7682" width="23" style="1" customWidth="1"/>
    <col min="7683" max="7683" width="17.6640625" style="1" customWidth="1"/>
    <col min="7684" max="7684" width="18.5" style="1" customWidth="1"/>
    <col min="7685" max="7685" width="136" style="1" customWidth="1"/>
    <col min="7686" max="7697" width="28.83203125" style="1" customWidth="1"/>
    <col min="7698" max="7699" width="8" style="1"/>
    <col min="7700" max="7700" width="28.1640625" style="1" bestFit="1" customWidth="1"/>
    <col min="7701" max="7936" width="8" style="1"/>
    <col min="7937" max="7937" width="0" style="1" hidden="1" customWidth="1"/>
    <col min="7938" max="7938" width="23" style="1" customWidth="1"/>
    <col min="7939" max="7939" width="17.6640625" style="1" customWidth="1"/>
    <col min="7940" max="7940" width="18.5" style="1" customWidth="1"/>
    <col min="7941" max="7941" width="136" style="1" customWidth="1"/>
    <col min="7942" max="7953" width="28.83203125" style="1" customWidth="1"/>
    <col min="7954" max="7955" width="8" style="1"/>
    <col min="7956" max="7956" width="28.1640625" style="1" bestFit="1" customWidth="1"/>
    <col min="7957" max="8192" width="8" style="1"/>
    <col min="8193" max="8193" width="0" style="1" hidden="1" customWidth="1"/>
    <col min="8194" max="8194" width="23" style="1" customWidth="1"/>
    <col min="8195" max="8195" width="17.6640625" style="1" customWidth="1"/>
    <col min="8196" max="8196" width="18.5" style="1" customWidth="1"/>
    <col min="8197" max="8197" width="136" style="1" customWidth="1"/>
    <col min="8198" max="8209" width="28.83203125" style="1" customWidth="1"/>
    <col min="8210" max="8211" width="8" style="1"/>
    <col min="8212" max="8212" width="28.1640625" style="1" bestFit="1" customWidth="1"/>
    <col min="8213" max="8448" width="8" style="1"/>
    <col min="8449" max="8449" width="0" style="1" hidden="1" customWidth="1"/>
    <col min="8450" max="8450" width="23" style="1" customWidth="1"/>
    <col min="8451" max="8451" width="17.6640625" style="1" customWidth="1"/>
    <col min="8452" max="8452" width="18.5" style="1" customWidth="1"/>
    <col min="8453" max="8453" width="136" style="1" customWidth="1"/>
    <col min="8454" max="8465" width="28.83203125" style="1" customWidth="1"/>
    <col min="8466" max="8467" width="8" style="1"/>
    <col min="8468" max="8468" width="28.1640625" style="1" bestFit="1" customWidth="1"/>
    <col min="8469" max="8704" width="8" style="1"/>
    <col min="8705" max="8705" width="0" style="1" hidden="1" customWidth="1"/>
    <col min="8706" max="8706" width="23" style="1" customWidth="1"/>
    <col min="8707" max="8707" width="17.6640625" style="1" customWidth="1"/>
    <col min="8708" max="8708" width="18.5" style="1" customWidth="1"/>
    <col min="8709" max="8709" width="136" style="1" customWidth="1"/>
    <col min="8710" max="8721" width="28.83203125" style="1" customWidth="1"/>
    <col min="8722" max="8723" width="8" style="1"/>
    <col min="8724" max="8724" width="28.1640625" style="1" bestFit="1" customWidth="1"/>
    <col min="8725" max="8960" width="8" style="1"/>
    <col min="8961" max="8961" width="0" style="1" hidden="1" customWidth="1"/>
    <col min="8962" max="8962" width="23" style="1" customWidth="1"/>
    <col min="8963" max="8963" width="17.6640625" style="1" customWidth="1"/>
    <col min="8964" max="8964" width="18.5" style="1" customWidth="1"/>
    <col min="8965" max="8965" width="136" style="1" customWidth="1"/>
    <col min="8966" max="8977" width="28.83203125" style="1" customWidth="1"/>
    <col min="8978" max="8979" width="8" style="1"/>
    <col min="8980" max="8980" width="28.1640625" style="1" bestFit="1" customWidth="1"/>
    <col min="8981" max="9216" width="8" style="1"/>
    <col min="9217" max="9217" width="0" style="1" hidden="1" customWidth="1"/>
    <col min="9218" max="9218" width="23" style="1" customWidth="1"/>
    <col min="9219" max="9219" width="17.6640625" style="1" customWidth="1"/>
    <col min="9220" max="9220" width="18.5" style="1" customWidth="1"/>
    <col min="9221" max="9221" width="136" style="1" customWidth="1"/>
    <col min="9222" max="9233" width="28.83203125" style="1" customWidth="1"/>
    <col min="9234" max="9235" width="8" style="1"/>
    <col min="9236" max="9236" width="28.1640625" style="1" bestFit="1" customWidth="1"/>
    <col min="9237" max="9472" width="8" style="1"/>
    <col min="9473" max="9473" width="0" style="1" hidden="1" customWidth="1"/>
    <col min="9474" max="9474" width="23" style="1" customWidth="1"/>
    <col min="9475" max="9475" width="17.6640625" style="1" customWidth="1"/>
    <col min="9476" max="9476" width="18.5" style="1" customWidth="1"/>
    <col min="9477" max="9477" width="136" style="1" customWidth="1"/>
    <col min="9478" max="9489" width="28.83203125" style="1" customWidth="1"/>
    <col min="9490" max="9491" width="8" style="1"/>
    <col min="9492" max="9492" width="28.1640625" style="1" bestFit="1" customWidth="1"/>
    <col min="9493" max="9728" width="8" style="1"/>
    <col min="9729" max="9729" width="0" style="1" hidden="1" customWidth="1"/>
    <col min="9730" max="9730" width="23" style="1" customWidth="1"/>
    <col min="9731" max="9731" width="17.6640625" style="1" customWidth="1"/>
    <col min="9732" max="9732" width="18.5" style="1" customWidth="1"/>
    <col min="9733" max="9733" width="136" style="1" customWidth="1"/>
    <col min="9734" max="9745" width="28.83203125" style="1" customWidth="1"/>
    <col min="9746" max="9747" width="8" style="1"/>
    <col min="9748" max="9748" width="28.1640625" style="1" bestFit="1" customWidth="1"/>
    <col min="9749" max="9984" width="8" style="1"/>
    <col min="9985" max="9985" width="0" style="1" hidden="1" customWidth="1"/>
    <col min="9986" max="9986" width="23" style="1" customWidth="1"/>
    <col min="9987" max="9987" width="17.6640625" style="1" customWidth="1"/>
    <col min="9988" max="9988" width="18.5" style="1" customWidth="1"/>
    <col min="9989" max="9989" width="136" style="1" customWidth="1"/>
    <col min="9990" max="10001" width="28.83203125" style="1" customWidth="1"/>
    <col min="10002" max="10003" width="8" style="1"/>
    <col min="10004" max="10004" width="28.1640625" style="1" bestFit="1" customWidth="1"/>
    <col min="10005" max="10240" width="8" style="1"/>
    <col min="10241" max="10241" width="0" style="1" hidden="1" customWidth="1"/>
    <col min="10242" max="10242" width="23" style="1" customWidth="1"/>
    <col min="10243" max="10243" width="17.6640625" style="1" customWidth="1"/>
    <col min="10244" max="10244" width="18.5" style="1" customWidth="1"/>
    <col min="10245" max="10245" width="136" style="1" customWidth="1"/>
    <col min="10246" max="10257" width="28.83203125" style="1" customWidth="1"/>
    <col min="10258" max="10259" width="8" style="1"/>
    <col min="10260" max="10260" width="28.1640625" style="1" bestFit="1" customWidth="1"/>
    <col min="10261" max="10496" width="8" style="1"/>
    <col min="10497" max="10497" width="0" style="1" hidden="1" customWidth="1"/>
    <col min="10498" max="10498" width="23" style="1" customWidth="1"/>
    <col min="10499" max="10499" width="17.6640625" style="1" customWidth="1"/>
    <col min="10500" max="10500" width="18.5" style="1" customWidth="1"/>
    <col min="10501" max="10501" width="136" style="1" customWidth="1"/>
    <col min="10502" max="10513" width="28.83203125" style="1" customWidth="1"/>
    <col min="10514" max="10515" width="8" style="1"/>
    <col min="10516" max="10516" width="28.1640625" style="1" bestFit="1" customWidth="1"/>
    <col min="10517" max="10752" width="8" style="1"/>
    <col min="10753" max="10753" width="0" style="1" hidden="1" customWidth="1"/>
    <col min="10754" max="10754" width="23" style="1" customWidth="1"/>
    <col min="10755" max="10755" width="17.6640625" style="1" customWidth="1"/>
    <col min="10756" max="10756" width="18.5" style="1" customWidth="1"/>
    <col min="10757" max="10757" width="136" style="1" customWidth="1"/>
    <col min="10758" max="10769" width="28.83203125" style="1" customWidth="1"/>
    <col min="10770" max="10771" width="8" style="1"/>
    <col min="10772" max="10772" width="28.1640625" style="1" bestFit="1" customWidth="1"/>
    <col min="10773" max="11008" width="8" style="1"/>
    <col min="11009" max="11009" width="0" style="1" hidden="1" customWidth="1"/>
    <col min="11010" max="11010" width="23" style="1" customWidth="1"/>
    <col min="11011" max="11011" width="17.6640625" style="1" customWidth="1"/>
    <col min="11012" max="11012" width="18.5" style="1" customWidth="1"/>
    <col min="11013" max="11013" width="136" style="1" customWidth="1"/>
    <col min="11014" max="11025" width="28.83203125" style="1" customWidth="1"/>
    <col min="11026" max="11027" width="8" style="1"/>
    <col min="11028" max="11028" width="28.1640625" style="1" bestFit="1" customWidth="1"/>
    <col min="11029" max="11264" width="8" style="1"/>
    <col min="11265" max="11265" width="0" style="1" hidden="1" customWidth="1"/>
    <col min="11266" max="11266" width="23" style="1" customWidth="1"/>
    <col min="11267" max="11267" width="17.6640625" style="1" customWidth="1"/>
    <col min="11268" max="11268" width="18.5" style="1" customWidth="1"/>
    <col min="11269" max="11269" width="136" style="1" customWidth="1"/>
    <col min="11270" max="11281" width="28.83203125" style="1" customWidth="1"/>
    <col min="11282" max="11283" width="8" style="1"/>
    <col min="11284" max="11284" width="28.1640625" style="1" bestFit="1" customWidth="1"/>
    <col min="11285" max="11520" width="8" style="1"/>
    <col min="11521" max="11521" width="0" style="1" hidden="1" customWidth="1"/>
    <col min="11522" max="11522" width="23" style="1" customWidth="1"/>
    <col min="11523" max="11523" width="17.6640625" style="1" customWidth="1"/>
    <col min="11524" max="11524" width="18.5" style="1" customWidth="1"/>
    <col min="11525" max="11525" width="136" style="1" customWidth="1"/>
    <col min="11526" max="11537" width="28.83203125" style="1" customWidth="1"/>
    <col min="11538" max="11539" width="8" style="1"/>
    <col min="11540" max="11540" width="28.1640625" style="1" bestFit="1" customWidth="1"/>
    <col min="11541" max="11776" width="8" style="1"/>
    <col min="11777" max="11777" width="0" style="1" hidden="1" customWidth="1"/>
    <col min="11778" max="11778" width="23" style="1" customWidth="1"/>
    <col min="11779" max="11779" width="17.6640625" style="1" customWidth="1"/>
    <col min="11780" max="11780" width="18.5" style="1" customWidth="1"/>
    <col min="11781" max="11781" width="136" style="1" customWidth="1"/>
    <col min="11782" max="11793" width="28.83203125" style="1" customWidth="1"/>
    <col min="11794" max="11795" width="8" style="1"/>
    <col min="11796" max="11796" width="28.1640625" style="1" bestFit="1" customWidth="1"/>
    <col min="11797" max="12032" width="8" style="1"/>
    <col min="12033" max="12033" width="0" style="1" hidden="1" customWidth="1"/>
    <col min="12034" max="12034" width="23" style="1" customWidth="1"/>
    <col min="12035" max="12035" width="17.6640625" style="1" customWidth="1"/>
    <col min="12036" max="12036" width="18.5" style="1" customWidth="1"/>
    <col min="12037" max="12037" width="136" style="1" customWidth="1"/>
    <col min="12038" max="12049" width="28.83203125" style="1" customWidth="1"/>
    <col min="12050" max="12051" width="8" style="1"/>
    <col min="12052" max="12052" width="28.1640625" style="1" bestFit="1" customWidth="1"/>
    <col min="12053" max="12288" width="8" style="1"/>
    <col min="12289" max="12289" width="0" style="1" hidden="1" customWidth="1"/>
    <col min="12290" max="12290" width="23" style="1" customWidth="1"/>
    <col min="12291" max="12291" width="17.6640625" style="1" customWidth="1"/>
    <col min="12292" max="12292" width="18.5" style="1" customWidth="1"/>
    <col min="12293" max="12293" width="136" style="1" customWidth="1"/>
    <col min="12294" max="12305" width="28.83203125" style="1" customWidth="1"/>
    <col min="12306" max="12307" width="8" style="1"/>
    <col min="12308" max="12308" width="28.1640625" style="1" bestFit="1" customWidth="1"/>
    <col min="12309" max="12544" width="8" style="1"/>
    <col min="12545" max="12545" width="0" style="1" hidden="1" customWidth="1"/>
    <col min="12546" max="12546" width="23" style="1" customWidth="1"/>
    <col min="12547" max="12547" width="17.6640625" style="1" customWidth="1"/>
    <col min="12548" max="12548" width="18.5" style="1" customWidth="1"/>
    <col min="12549" max="12549" width="136" style="1" customWidth="1"/>
    <col min="12550" max="12561" width="28.83203125" style="1" customWidth="1"/>
    <col min="12562" max="12563" width="8" style="1"/>
    <col min="12564" max="12564" width="28.1640625" style="1" bestFit="1" customWidth="1"/>
    <col min="12565" max="12800" width="8" style="1"/>
    <col min="12801" max="12801" width="0" style="1" hidden="1" customWidth="1"/>
    <col min="12802" max="12802" width="23" style="1" customWidth="1"/>
    <col min="12803" max="12803" width="17.6640625" style="1" customWidth="1"/>
    <col min="12804" max="12804" width="18.5" style="1" customWidth="1"/>
    <col min="12805" max="12805" width="136" style="1" customWidth="1"/>
    <col min="12806" max="12817" width="28.83203125" style="1" customWidth="1"/>
    <col min="12818" max="12819" width="8" style="1"/>
    <col min="12820" max="12820" width="28.1640625" style="1" bestFit="1" customWidth="1"/>
    <col min="12821" max="13056" width="8" style="1"/>
    <col min="13057" max="13057" width="0" style="1" hidden="1" customWidth="1"/>
    <col min="13058" max="13058" width="23" style="1" customWidth="1"/>
    <col min="13059" max="13059" width="17.6640625" style="1" customWidth="1"/>
    <col min="13060" max="13060" width="18.5" style="1" customWidth="1"/>
    <col min="13061" max="13061" width="136" style="1" customWidth="1"/>
    <col min="13062" max="13073" width="28.83203125" style="1" customWidth="1"/>
    <col min="13074" max="13075" width="8" style="1"/>
    <col min="13076" max="13076" width="28.1640625" style="1" bestFit="1" customWidth="1"/>
    <col min="13077" max="13312" width="8" style="1"/>
    <col min="13313" max="13313" width="0" style="1" hidden="1" customWidth="1"/>
    <col min="13314" max="13314" width="23" style="1" customWidth="1"/>
    <col min="13315" max="13315" width="17.6640625" style="1" customWidth="1"/>
    <col min="13316" max="13316" width="18.5" style="1" customWidth="1"/>
    <col min="13317" max="13317" width="136" style="1" customWidth="1"/>
    <col min="13318" max="13329" width="28.83203125" style="1" customWidth="1"/>
    <col min="13330" max="13331" width="8" style="1"/>
    <col min="13332" max="13332" width="28.1640625" style="1" bestFit="1" customWidth="1"/>
    <col min="13333" max="13568" width="8" style="1"/>
    <col min="13569" max="13569" width="0" style="1" hidden="1" customWidth="1"/>
    <col min="13570" max="13570" width="23" style="1" customWidth="1"/>
    <col min="13571" max="13571" width="17.6640625" style="1" customWidth="1"/>
    <col min="13572" max="13572" width="18.5" style="1" customWidth="1"/>
    <col min="13573" max="13573" width="136" style="1" customWidth="1"/>
    <col min="13574" max="13585" width="28.83203125" style="1" customWidth="1"/>
    <col min="13586" max="13587" width="8" style="1"/>
    <col min="13588" max="13588" width="28.1640625" style="1" bestFit="1" customWidth="1"/>
    <col min="13589" max="13824" width="8" style="1"/>
    <col min="13825" max="13825" width="0" style="1" hidden="1" customWidth="1"/>
    <col min="13826" max="13826" width="23" style="1" customWidth="1"/>
    <col min="13827" max="13827" width="17.6640625" style="1" customWidth="1"/>
    <col min="13828" max="13828" width="18.5" style="1" customWidth="1"/>
    <col min="13829" max="13829" width="136" style="1" customWidth="1"/>
    <col min="13830" max="13841" width="28.83203125" style="1" customWidth="1"/>
    <col min="13842" max="13843" width="8" style="1"/>
    <col min="13844" max="13844" width="28.1640625" style="1" bestFit="1" customWidth="1"/>
    <col min="13845" max="14080" width="8" style="1"/>
    <col min="14081" max="14081" width="0" style="1" hidden="1" customWidth="1"/>
    <col min="14082" max="14082" width="23" style="1" customWidth="1"/>
    <col min="14083" max="14083" width="17.6640625" style="1" customWidth="1"/>
    <col min="14084" max="14084" width="18.5" style="1" customWidth="1"/>
    <col min="14085" max="14085" width="136" style="1" customWidth="1"/>
    <col min="14086" max="14097" width="28.83203125" style="1" customWidth="1"/>
    <col min="14098" max="14099" width="8" style="1"/>
    <col min="14100" max="14100" width="28.1640625" style="1" bestFit="1" customWidth="1"/>
    <col min="14101" max="14336" width="8" style="1"/>
    <col min="14337" max="14337" width="0" style="1" hidden="1" customWidth="1"/>
    <col min="14338" max="14338" width="23" style="1" customWidth="1"/>
    <col min="14339" max="14339" width="17.6640625" style="1" customWidth="1"/>
    <col min="14340" max="14340" width="18.5" style="1" customWidth="1"/>
    <col min="14341" max="14341" width="136" style="1" customWidth="1"/>
    <col min="14342" max="14353" width="28.83203125" style="1" customWidth="1"/>
    <col min="14354" max="14355" width="8" style="1"/>
    <col min="14356" max="14356" width="28.1640625" style="1" bestFit="1" customWidth="1"/>
    <col min="14357" max="14592" width="8" style="1"/>
    <col min="14593" max="14593" width="0" style="1" hidden="1" customWidth="1"/>
    <col min="14594" max="14594" width="23" style="1" customWidth="1"/>
    <col min="14595" max="14595" width="17.6640625" style="1" customWidth="1"/>
    <col min="14596" max="14596" width="18.5" style="1" customWidth="1"/>
    <col min="14597" max="14597" width="136" style="1" customWidth="1"/>
    <col min="14598" max="14609" width="28.83203125" style="1" customWidth="1"/>
    <col min="14610" max="14611" width="8" style="1"/>
    <col min="14612" max="14612" width="28.1640625" style="1" bestFit="1" customWidth="1"/>
    <col min="14613" max="14848" width="8" style="1"/>
    <col min="14849" max="14849" width="0" style="1" hidden="1" customWidth="1"/>
    <col min="14850" max="14850" width="23" style="1" customWidth="1"/>
    <col min="14851" max="14851" width="17.6640625" style="1" customWidth="1"/>
    <col min="14852" max="14852" width="18.5" style="1" customWidth="1"/>
    <col min="14853" max="14853" width="136" style="1" customWidth="1"/>
    <col min="14854" max="14865" width="28.83203125" style="1" customWidth="1"/>
    <col min="14866" max="14867" width="8" style="1"/>
    <col min="14868" max="14868" width="28.1640625" style="1" bestFit="1" customWidth="1"/>
    <col min="14869" max="15104" width="8" style="1"/>
    <col min="15105" max="15105" width="0" style="1" hidden="1" customWidth="1"/>
    <col min="15106" max="15106" width="23" style="1" customWidth="1"/>
    <col min="15107" max="15107" width="17.6640625" style="1" customWidth="1"/>
    <col min="15108" max="15108" width="18.5" style="1" customWidth="1"/>
    <col min="15109" max="15109" width="136" style="1" customWidth="1"/>
    <col min="15110" max="15121" width="28.83203125" style="1" customWidth="1"/>
    <col min="15122" max="15123" width="8" style="1"/>
    <col min="15124" max="15124" width="28.1640625" style="1" bestFit="1" customWidth="1"/>
    <col min="15125" max="15360" width="8" style="1"/>
    <col min="15361" max="15361" width="0" style="1" hidden="1" customWidth="1"/>
    <col min="15362" max="15362" width="23" style="1" customWidth="1"/>
    <col min="15363" max="15363" width="17.6640625" style="1" customWidth="1"/>
    <col min="15364" max="15364" width="18.5" style="1" customWidth="1"/>
    <col min="15365" max="15365" width="136" style="1" customWidth="1"/>
    <col min="15366" max="15377" width="28.83203125" style="1" customWidth="1"/>
    <col min="15378" max="15379" width="8" style="1"/>
    <col min="15380" max="15380" width="28.1640625" style="1" bestFit="1" customWidth="1"/>
    <col min="15381" max="15616" width="8" style="1"/>
    <col min="15617" max="15617" width="0" style="1" hidden="1" customWidth="1"/>
    <col min="15618" max="15618" width="23" style="1" customWidth="1"/>
    <col min="15619" max="15619" width="17.6640625" style="1" customWidth="1"/>
    <col min="15620" max="15620" width="18.5" style="1" customWidth="1"/>
    <col min="15621" max="15621" width="136" style="1" customWidth="1"/>
    <col min="15622" max="15633" width="28.83203125" style="1" customWidth="1"/>
    <col min="15634" max="15635" width="8" style="1"/>
    <col min="15636" max="15636" width="28.1640625" style="1" bestFit="1" customWidth="1"/>
    <col min="15637" max="15872" width="8" style="1"/>
    <col min="15873" max="15873" width="0" style="1" hidden="1" customWidth="1"/>
    <col min="15874" max="15874" width="23" style="1" customWidth="1"/>
    <col min="15875" max="15875" width="17.6640625" style="1" customWidth="1"/>
    <col min="15876" max="15876" width="18.5" style="1" customWidth="1"/>
    <col min="15877" max="15877" width="136" style="1" customWidth="1"/>
    <col min="15878" max="15889" width="28.83203125" style="1" customWidth="1"/>
    <col min="15890" max="15891" width="8" style="1"/>
    <col min="15892" max="15892" width="28.1640625" style="1" bestFit="1" customWidth="1"/>
    <col min="15893" max="16128" width="8" style="1"/>
    <col min="16129" max="16129" width="0" style="1" hidden="1" customWidth="1"/>
    <col min="16130" max="16130" width="23" style="1" customWidth="1"/>
    <col min="16131" max="16131" width="17.6640625" style="1" customWidth="1"/>
    <col min="16132" max="16132" width="18.5" style="1" customWidth="1"/>
    <col min="16133" max="16133" width="136" style="1" customWidth="1"/>
    <col min="16134" max="16145" width="28.83203125" style="1" customWidth="1"/>
    <col min="16146" max="16147" width="8" style="1"/>
    <col min="16148" max="16148" width="28.1640625" style="1" bestFit="1" customWidth="1"/>
    <col min="16149" max="16384" width="8" style="1"/>
  </cols>
  <sheetData>
    <row r="1" spans="1:17" ht="39.75" customHeight="1" x14ac:dyDescent="0.4">
      <c r="L1" s="3"/>
      <c r="M1" s="4" t="s">
        <v>0</v>
      </c>
      <c r="N1" s="4"/>
      <c r="O1" s="4"/>
      <c r="P1" s="4"/>
      <c r="Q1" s="4"/>
    </row>
    <row r="2" spans="1:17" ht="114" customHeight="1" x14ac:dyDescent="0.4">
      <c r="L2" s="3"/>
      <c r="M2" s="5" t="s">
        <v>1</v>
      </c>
      <c r="N2" s="5"/>
      <c r="O2" s="5"/>
      <c r="P2" s="5"/>
      <c r="Q2" s="5"/>
    </row>
    <row r="3" spans="1:17" ht="42.75" customHeight="1" x14ac:dyDescent="0.45">
      <c r="L3" s="3"/>
      <c r="M3" s="6" t="s">
        <v>2</v>
      </c>
      <c r="N3" s="7"/>
      <c r="O3" s="8" t="s">
        <v>3</v>
      </c>
      <c r="P3" s="8"/>
      <c r="Q3" s="9" t="s">
        <v>4</v>
      </c>
    </row>
    <row r="4" spans="1:17" ht="29.25" customHeight="1" x14ac:dyDescent="0.4">
      <c r="E4" s="10" t="s">
        <v>5</v>
      </c>
      <c r="F4" s="10"/>
      <c r="G4" s="10"/>
      <c r="H4" s="10"/>
      <c r="I4" s="10"/>
      <c r="J4" s="10"/>
      <c r="K4" s="10"/>
      <c r="L4" s="10"/>
      <c r="M4" s="10"/>
      <c r="N4" s="11"/>
      <c r="O4" s="11"/>
      <c r="P4" s="11"/>
      <c r="Q4" s="11"/>
    </row>
    <row r="5" spans="1:17" x14ac:dyDescent="0.4">
      <c r="B5" s="12">
        <v>2600000000</v>
      </c>
      <c r="C5" s="12"/>
      <c r="D5" s="13"/>
      <c r="E5" s="10"/>
      <c r="F5" s="10"/>
      <c r="G5" s="10"/>
      <c r="H5" s="10"/>
      <c r="I5" s="10"/>
      <c r="J5" s="10"/>
      <c r="K5" s="10"/>
      <c r="L5" s="10"/>
      <c r="M5" s="10"/>
      <c r="Q5" s="14"/>
    </row>
    <row r="6" spans="1:17" x14ac:dyDescent="0.4">
      <c r="B6" s="15" t="s">
        <v>6</v>
      </c>
      <c r="C6" s="15"/>
      <c r="D6" s="13"/>
      <c r="E6" s="16" t="s">
        <v>7</v>
      </c>
      <c r="F6" s="16"/>
      <c r="G6" s="16"/>
      <c r="H6" s="16"/>
      <c r="I6" s="16"/>
      <c r="J6" s="16"/>
      <c r="K6" s="16"/>
      <c r="L6" s="16"/>
      <c r="M6" s="16"/>
      <c r="Q6" s="17" t="s">
        <v>8</v>
      </c>
    </row>
    <row r="7" spans="1:17" x14ac:dyDescent="0.4">
      <c r="A7" s="18"/>
      <c r="B7" s="19" t="s">
        <v>9</v>
      </c>
      <c r="C7" s="19" t="s">
        <v>10</v>
      </c>
      <c r="D7" s="19" t="s">
        <v>11</v>
      </c>
      <c r="E7" s="20" t="s">
        <v>12</v>
      </c>
      <c r="F7" s="21" t="s">
        <v>13</v>
      </c>
      <c r="G7" s="22"/>
      <c r="H7" s="22"/>
      <c r="I7" s="23"/>
      <c r="J7" s="21" t="s">
        <v>14</v>
      </c>
      <c r="K7" s="22"/>
      <c r="L7" s="22"/>
      <c r="M7" s="23"/>
      <c r="N7" s="21" t="s">
        <v>15</v>
      </c>
      <c r="O7" s="22"/>
      <c r="P7" s="22"/>
      <c r="Q7" s="23"/>
    </row>
    <row r="8" spans="1:17" x14ac:dyDescent="0.4">
      <c r="A8" s="24"/>
      <c r="B8" s="25"/>
      <c r="C8" s="25"/>
      <c r="D8" s="25"/>
      <c r="E8" s="26"/>
      <c r="F8" s="20" t="s">
        <v>16</v>
      </c>
      <c r="G8" s="27" t="s">
        <v>17</v>
      </c>
      <c r="H8" s="28"/>
      <c r="I8" s="20" t="s">
        <v>18</v>
      </c>
      <c r="J8" s="20" t="s">
        <v>16</v>
      </c>
      <c r="K8" s="27" t="s">
        <v>17</v>
      </c>
      <c r="L8" s="28"/>
      <c r="M8" s="20" t="s">
        <v>18</v>
      </c>
      <c r="N8" s="20" t="s">
        <v>16</v>
      </c>
      <c r="O8" s="27" t="s">
        <v>17</v>
      </c>
      <c r="P8" s="28"/>
      <c r="Q8" s="20" t="s">
        <v>19</v>
      </c>
    </row>
    <row r="9" spans="1:17" ht="105.75" customHeight="1" x14ac:dyDescent="0.4">
      <c r="B9" s="29"/>
      <c r="C9" s="29"/>
      <c r="D9" s="29"/>
      <c r="E9" s="30"/>
      <c r="F9" s="30"/>
      <c r="G9" s="31" t="s">
        <v>20</v>
      </c>
      <c r="H9" s="32" t="s">
        <v>21</v>
      </c>
      <c r="I9" s="30"/>
      <c r="J9" s="30"/>
      <c r="K9" s="31" t="s">
        <v>20</v>
      </c>
      <c r="L9" s="32" t="s">
        <v>21</v>
      </c>
      <c r="M9" s="30"/>
      <c r="N9" s="30"/>
      <c r="O9" s="31" t="s">
        <v>20</v>
      </c>
      <c r="P9" s="32" t="s">
        <v>21</v>
      </c>
      <c r="Q9" s="30"/>
    </row>
    <row r="10" spans="1:17" s="33" customFormat="1" ht="54" x14ac:dyDescent="0.2">
      <c r="B10" s="34">
        <v>1000000</v>
      </c>
      <c r="C10" s="35"/>
      <c r="D10" s="35"/>
      <c r="E10" s="36" t="s">
        <v>22</v>
      </c>
      <c r="F10" s="37">
        <f>F11</f>
        <v>5000000</v>
      </c>
      <c r="G10" s="37">
        <v>0</v>
      </c>
      <c r="H10" s="37">
        <v>0</v>
      </c>
      <c r="I10" s="37">
        <f>I11</f>
        <v>5000000</v>
      </c>
      <c r="J10" s="38">
        <f>J11</f>
        <v>-1535216</v>
      </c>
      <c r="K10" s="37">
        <v>0</v>
      </c>
      <c r="L10" s="37">
        <v>0</v>
      </c>
      <c r="M10" s="38">
        <f>M11</f>
        <v>-1535216</v>
      </c>
      <c r="N10" s="37">
        <f>F10+M10</f>
        <v>3464784</v>
      </c>
      <c r="O10" s="37">
        <v>0</v>
      </c>
      <c r="P10" s="37">
        <v>0</v>
      </c>
      <c r="Q10" s="37">
        <f>I10+M10</f>
        <v>3464784</v>
      </c>
    </row>
    <row r="11" spans="1:17" s="39" customFormat="1" ht="54" x14ac:dyDescent="0.35">
      <c r="B11" s="34">
        <v>1010000</v>
      </c>
      <c r="C11" s="40"/>
      <c r="D11" s="40"/>
      <c r="E11" s="36" t="s">
        <v>22</v>
      </c>
      <c r="F11" s="37">
        <f>F12</f>
        <v>5000000</v>
      </c>
      <c r="G11" s="37">
        <v>0</v>
      </c>
      <c r="H11" s="37">
        <v>0</v>
      </c>
      <c r="I11" s="37">
        <f>I12</f>
        <v>5000000</v>
      </c>
      <c r="J11" s="38">
        <f>J12</f>
        <v>-1535216</v>
      </c>
      <c r="K11" s="37">
        <v>0</v>
      </c>
      <c r="L11" s="37">
        <v>0</v>
      </c>
      <c r="M11" s="38">
        <f>M12</f>
        <v>-1535216</v>
      </c>
      <c r="N11" s="37">
        <f>F11+M11</f>
        <v>3464784</v>
      </c>
      <c r="O11" s="37">
        <v>0</v>
      </c>
      <c r="P11" s="37">
        <v>0</v>
      </c>
      <c r="Q11" s="37">
        <f t="shared" ref="Q11:Q37" si="0">I11+M11</f>
        <v>3464784</v>
      </c>
    </row>
    <row r="12" spans="1:17" ht="32.25" customHeight="1" x14ac:dyDescent="0.4">
      <c r="B12" s="41">
        <v>1018860</v>
      </c>
      <c r="C12" s="41" t="s">
        <v>23</v>
      </c>
      <c r="D12" s="42"/>
      <c r="E12" s="43" t="s">
        <v>24</v>
      </c>
      <c r="F12" s="44">
        <f>F13</f>
        <v>5000000</v>
      </c>
      <c r="G12" s="44">
        <v>0</v>
      </c>
      <c r="H12" s="44">
        <v>0</v>
      </c>
      <c r="I12" s="44">
        <f>I13</f>
        <v>5000000</v>
      </c>
      <c r="J12" s="44">
        <f>J14</f>
        <v>-1535216</v>
      </c>
      <c r="K12" s="44">
        <v>0</v>
      </c>
      <c r="L12" s="44">
        <v>0</v>
      </c>
      <c r="M12" s="44">
        <f>M14</f>
        <v>-1535216</v>
      </c>
      <c r="N12" s="44">
        <f>F12+M12</f>
        <v>3464784</v>
      </c>
      <c r="O12" s="44">
        <v>0</v>
      </c>
      <c r="P12" s="44">
        <v>0</v>
      </c>
      <c r="Q12" s="44">
        <f t="shared" si="0"/>
        <v>3464784</v>
      </c>
    </row>
    <row r="13" spans="1:17" ht="33" customHeight="1" x14ac:dyDescent="0.4">
      <c r="B13" s="45">
        <v>1018861</v>
      </c>
      <c r="C13" s="45">
        <v>8861</v>
      </c>
      <c r="D13" s="45" t="s">
        <v>25</v>
      </c>
      <c r="E13" s="46" t="s">
        <v>26</v>
      </c>
      <c r="F13" s="47">
        <v>5000000</v>
      </c>
      <c r="G13" s="48">
        <v>0</v>
      </c>
      <c r="H13" s="48">
        <v>0</v>
      </c>
      <c r="I13" s="48">
        <f>F13</f>
        <v>5000000</v>
      </c>
      <c r="J13" s="48">
        <v>0</v>
      </c>
      <c r="K13" s="48">
        <v>0</v>
      </c>
      <c r="L13" s="48">
        <v>0</v>
      </c>
      <c r="M13" s="48">
        <v>0</v>
      </c>
      <c r="N13" s="48">
        <f>F13+J13</f>
        <v>5000000</v>
      </c>
      <c r="O13" s="48">
        <v>0</v>
      </c>
      <c r="P13" s="48">
        <v>0</v>
      </c>
      <c r="Q13" s="48">
        <f t="shared" si="0"/>
        <v>5000000</v>
      </c>
    </row>
    <row r="14" spans="1:17" ht="55.5" x14ac:dyDescent="0.4">
      <c r="B14" s="45">
        <v>1018862</v>
      </c>
      <c r="C14" s="45" t="s">
        <v>27</v>
      </c>
      <c r="D14" s="45" t="s">
        <v>25</v>
      </c>
      <c r="E14" s="46" t="s">
        <v>28</v>
      </c>
      <c r="F14" s="48"/>
      <c r="G14" s="48"/>
      <c r="H14" s="48"/>
      <c r="I14" s="48">
        <f>F14</f>
        <v>0</v>
      </c>
      <c r="J14" s="47">
        <v>-1535216</v>
      </c>
      <c r="K14" s="48">
        <v>0</v>
      </c>
      <c r="L14" s="48">
        <v>0</v>
      </c>
      <c r="M14" s="48">
        <f>J14</f>
        <v>-1535216</v>
      </c>
      <c r="N14" s="48">
        <f>J14</f>
        <v>-1535216</v>
      </c>
      <c r="O14" s="48">
        <v>0</v>
      </c>
      <c r="P14" s="48">
        <v>0</v>
      </c>
      <c r="Q14" s="48">
        <f t="shared" si="0"/>
        <v>-1535216</v>
      </c>
    </row>
    <row r="15" spans="1:17" s="33" customFormat="1" ht="54" x14ac:dyDescent="0.2">
      <c r="B15" s="34">
        <v>1200000</v>
      </c>
      <c r="C15" s="35"/>
      <c r="D15" s="35"/>
      <c r="E15" s="36" t="s">
        <v>29</v>
      </c>
      <c r="F15" s="37">
        <v>0</v>
      </c>
      <c r="G15" s="37">
        <v>0</v>
      </c>
      <c r="H15" s="37">
        <v>0</v>
      </c>
      <c r="I15" s="37">
        <v>0</v>
      </c>
      <c r="J15" s="37">
        <f>J16</f>
        <v>-901091770</v>
      </c>
      <c r="K15" s="37">
        <v>0</v>
      </c>
      <c r="L15" s="37">
        <v>0</v>
      </c>
      <c r="M15" s="37">
        <f t="shared" ref="M15:N19" si="1">M16</f>
        <v>-901091770</v>
      </c>
      <c r="N15" s="37">
        <f t="shared" si="1"/>
        <v>-901091770</v>
      </c>
      <c r="O15" s="37">
        <v>0</v>
      </c>
      <c r="P15" s="37">
        <v>0</v>
      </c>
      <c r="Q15" s="37">
        <f t="shared" si="0"/>
        <v>-901091770</v>
      </c>
    </row>
    <row r="16" spans="1:17" s="33" customFormat="1" ht="54" x14ac:dyDescent="0.2">
      <c r="B16" s="34">
        <v>1210000</v>
      </c>
      <c r="C16" s="35"/>
      <c r="D16" s="35"/>
      <c r="E16" s="36" t="s">
        <v>29</v>
      </c>
      <c r="F16" s="37">
        <v>0</v>
      </c>
      <c r="G16" s="37">
        <v>0</v>
      </c>
      <c r="H16" s="37">
        <v>0</v>
      </c>
      <c r="I16" s="37">
        <v>0</v>
      </c>
      <c r="J16" s="37">
        <f>J19+J17</f>
        <v>-901091770</v>
      </c>
      <c r="K16" s="37">
        <v>0</v>
      </c>
      <c r="L16" s="37">
        <v>0</v>
      </c>
      <c r="M16" s="37">
        <f>M19+M17</f>
        <v>-901091770</v>
      </c>
      <c r="N16" s="37">
        <f>N19+N17</f>
        <v>-901091770</v>
      </c>
      <c r="O16" s="37">
        <v>0</v>
      </c>
      <c r="P16" s="37">
        <v>0</v>
      </c>
      <c r="Q16" s="37">
        <f t="shared" si="0"/>
        <v>-901091770</v>
      </c>
    </row>
    <row r="17" spans="2:17" s="49" customFormat="1" ht="100.5" customHeight="1" x14ac:dyDescent="0.2">
      <c r="B17" s="41">
        <v>12187850</v>
      </c>
      <c r="C17" s="41">
        <v>8750</v>
      </c>
      <c r="D17" s="42"/>
      <c r="E17" s="43" t="s">
        <v>30</v>
      </c>
      <c r="F17" s="44">
        <v>0</v>
      </c>
      <c r="G17" s="44">
        <v>0</v>
      </c>
      <c r="H17" s="44">
        <v>0</v>
      </c>
      <c r="I17" s="44">
        <v>0</v>
      </c>
      <c r="J17" s="44">
        <f>J18</f>
        <v>-234013717</v>
      </c>
      <c r="K17" s="44">
        <v>0</v>
      </c>
      <c r="L17" s="44">
        <v>0</v>
      </c>
      <c r="M17" s="44">
        <f t="shared" si="1"/>
        <v>-234013717</v>
      </c>
      <c r="N17" s="44">
        <f t="shared" si="1"/>
        <v>-234013717</v>
      </c>
      <c r="O17" s="44">
        <v>0</v>
      </c>
      <c r="P17" s="44">
        <v>0</v>
      </c>
      <c r="Q17" s="44">
        <f t="shared" si="0"/>
        <v>-234013717</v>
      </c>
    </row>
    <row r="18" spans="2:17" s="49" customFormat="1" ht="100.5" customHeight="1" x14ac:dyDescent="0.2">
      <c r="B18" s="45">
        <v>1218754</v>
      </c>
      <c r="C18" s="45">
        <v>8754</v>
      </c>
      <c r="D18" s="45" t="s">
        <v>25</v>
      </c>
      <c r="E18" s="46" t="s">
        <v>31</v>
      </c>
      <c r="F18" s="48"/>
      <c r="G18" s="48">
        <v>0</v>
      </c>
      <c r="H18" s="48">
        <v>0</v>
      </c>
      <c r="I18" s="48">
        <v>0</v>
      </c>
      <c r="J18" s="47">
        <f>-218254916-15758800-1</f>
        <v>-234013717</v>
      </c>
      <c r="K18" s="50">
        <v>0</v>
      </c>
      <c r="L18" s="48">
        <v>0</v>
      </c>
      <c r="M18" s="48">
        <f>J18</f>
        <v>-234013717</v>
      </c>
      <c r="N18" s="48">
        <f>F18+J18</f>
        <v>-234013717</v>
      </c>
      <c r="O18" s="48">
        <v>0</v>
      </c>
      <c r="P18" s="48">
        <v>0</v>
      </c>
      <c r="Q18" s="48">
        <f t="shared" si="0"/>
        <v>-234013717</v>
      </c>
    </row>
    <row r="19" spans="2:17" s="49" customFormat="1" ht="42.75" customHeight="1" x14ac:dyDescent="0.2">
      <c r="B19" s="41">
        <v>1218860</v>
      </c>
      <c r="C19" s="41" t="s">
        <v>23</v>
      </c>
      <c r="D19" s="42"/>
      <c r="E19" s="43" t="s">
        <v>24</v>
      </c>
      <c r="F19" s="44">
        <v>0</v>
      </c>
      <c r="G19" s="44">
        <v>0</v>
      </c>
      <c r="H19" s="44">
        <v>0</v>
      </c>
      <c r="I19" s="44">
        <v>0</v>
      </c>
      <c r="J19" s="44">
        <f>J20</f>
        <v>-667078053</v>
      </c>
      <c r="K19" s="44">
        <v>0</v>
      </c>
      <c r="L19" s="44">
        <v>0</v>
      </c>
      <c r="M19" s="44">
        <f t="shared" si="1"/>
        <v>-667078053</v>
      </c>
      <c r="N19" s="44">
        <f t="shared" si="1"/>
        <v>-667078053</v>
      </c>
      <c r="O19" s="44">
        <v>0</v>
      </c>
      <c r="P19" s="44">
        <v>0</v>
      </c>
      <c r="Q19" s="48">
        <f t="shared" si="0"/>
        <v>-667078053</v>
      </c>
    </row>
    <row r="20" spans="2:17" s="49" customFormat="1" ht="55.5" x14ac:dyDescent="0.2">
      <c r="B20" s="45">
        <v>1218862</v>
      </c>
      <c r="C20" s="45" t="s">
        <v>27</v>
      </c>
      <c r="D20" s="45" t="s">
        <v>25</v>
      </c>
      <c r="E20" s="46" t="s">
        <v>28</v>
      </c>
      <c r="F20" s="48"/>
      <c r="G20" s="48">
        <v>0</v>
      </c>
      <c r="H20" s="48">
        <v>0</v>
      </c>
      <c r="I20" s="48">
        <v>0</v>
      </c>
      <c r="J20" s="47">
        <f>-418196851-20199871-218579166-10102165</f>
        <v>-667078053</v>
      </c>
      <c r="K20" s="50">
        <v>0</v>
      </c>
      <c r="L20" s="48">
        <v>0</v>
      </c>
      <c r="M20" s="48">
        <f>J20</f>
        <v>-667078053</v>
      </c>
      <c r="N20" s="48">
        <f>F20+J20</f>
        <v>-667078053</v>
      </c>
      <c r="O20" s="48">
        <v>0</v>
      </c>
      <c r="P20" s="48">
        <v>0</v>
      </c>
      <c r="Q20" s="48">
        <f t="shared" si="0"/>
        <v>-667078053</v>
      </c>
    </row>
    <row r="21" spans="2:17" s="33" customFormat="1" ht="54" x14ac:dyDescent="0.2">
      <c r="B21" s="34">
        <v>1500000</v>
      </c>
      <c r="C21" s="35"/>
      <c r="D21" s="35"/>
      <c r="E21" s="36" t="s">
        <v>32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f>K22</f>
        <v>-180000</v>
      </c>
      <c r="L21" s="37">
        <v>0</v>
      </c>
      <c r="M21" s="37">
        <f>M22</f>
        <v>-180000</v>
      </c>
      <c r="N21" s="37">
        <v>0</v>
      </c>
      <c r="O21" s="37">
        <f>O22</f>
        <v>-180000</v>
      </c>
      <c r="P21" s="37">
        <v>0</v>
      </c>
      <c r="Q21" s="37">
        <f t="shared" si="0"/>
        <v>-180000</v>
      </c>
    </row>
    <row r="22" spans="2:17" s="33" customFormat="1" ht="54" x14ac:dyDescent="0.2">
      <c r="B22" s="34">
        <v>1510000</v>
      </c>
      <c r="C22" s="35"/>
      <c r="D22" s="35"/>
      <c r="E22" s="36" t="s">
        <v>32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f>K23</f>
        <v>-180000</v>
      </c>
      <c r="L22" s="37">
        <v>0</v>
      </c>
      <c r="M22" s="37">
        <f>M23</f>
        <v>-180000</v>
      </c>
      <c r="N22" s="37">
        <v>0</v>
      </c>
      <c r="O22" s="37">
        <f>O23</f>
        <v>-180000</v>
      </c>
      <c r="P22" s="37">
        <v>0</v>
      </c>
      <c r="Q22" s="37">
        <f t="shared" si="0"/>
        <v>-180000</v>
      </c>
    </row>
    <row r="23" spans="2:17" s="49" customFormat="1" ht="83.25" x14ac:dyDescent="0.2">
      <c r="B23" s="41">
        <v>1518820</v>
      </c>
      <c r="C23" s="41">
        <v>8820</v>
      </c>
      <c r="D23" s="41"/>
      <c r="E23" s="43" t="s">
        <v>33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f>K24</f>
        <v>-180000</v>
      </c>
      <c r="L23" s="44">
        <v>0</v>
      </c>
      <c r="M23" s="44">
        <f>M24</f>
        <v>-180000</v>
      </c>
      <c r="N23" s="44">
        <v>0</v>
      </c>
      <c r="O23" s="44">
        <f>O24</f>
        <v>-180000</v>
      </c>
      <c r="P23" s="44"/>
      <c r="Q23" s="44">
        <f t="shared" si="0"/>
        <v>-180000</v>
      </c>
    </row>
    <row r="24" spans="2:17" s="49" customFormat="1" ht="83.25" x14ac:dyDescent="0.2">
      <c r="B24" s="45">
        <v>1518822</v>
      </c>
      <c r="C24" s="45">
        <v>8822</v>
      </c>
      <c r="D24" s="45" t="s">
        <v>34</v>
      </c>
      <c r="E24" s="46" t="s">
        <v>35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7">
        <v>-180000</v>
      </c>
      <c r="L24" s="48">
        <v>0</v>
      </c>
      <c r="M24" s="48">
        <f>K24</f>
        <v>-180000</v>
      </c>
      <c r="N24" s="48">
        <v>0</v>
      </c>
      <c r="O24" s="48">
        <f>G24+K24</f>
        <v>-180000</v>
      </c>
      <c r="P24" s="48">
        <v>0</v>
      </c>
      <c r="Q24" s="48">
        <f t="shared" si="0"/>
        <v>-180000</v>
      </c>
    </row>
    <row r="25" spans="2:17" s="51" customFormat="1" ht="54" x14ac:dyDescent="0.2">
      <c r="B25" s="52">
        <v>3700000</v>
      </c>
      <c r="C25" s="53"/>
      <c r="D25" s="53"/>
      <c r="E25" s="54" t="s">
        <v>36</v>
      </c>
      <c r="F25" s="38">
        <f>F26</f>
        <v>81560407</v>
      </c>
      <c r="G25" s="38">
        <v>0</v>
      </c>
      <c r="H25" s="38">
        <v>0</v>
      </c>
      <c r="I25" s="38">
        <f>I26</f>
        <v>81560407</v>
      </c>
      <c r="J25" s="38">
        <v>0</v>
      </c>
      <c r="K25" s="38">
        <v>0</v>
      </c>
      <c r="L25" s="38">
        <v>0</v>
      </c>
      <c r="M25" s="38">
        <v>0</v>
      </c>
      <c r="N25" s="38">
        <f>N26</f>
        <v>81560407</v>
      </c>
      <c r="O25" s="38">
        <v>0</v>
      </c>
      <c r="P25" s="38">
        <v>0</v>
      </c>
      <c r="Q25" s="38">
        <f t="shared" si="0"/>
        <v>81560407</v>
      </c>
    </row>
    <row r="26" spans="2:17" s="51" customFormat="1" ht="54" x14ac:dyDescent="0.2">
      <c r="B26" s="52">
        <v>3710000</v>
      </c>
      <c r="C26" s="53"/>
      <c r="D26" s="53"/>
      <c r="E26" s="54" t="s">
        <v>36</v>
      </c>
      <c r="F26" s="38">
        <f>F27</f>
        <v>81560407</v>
      </c>
      <c r="G26" s="38">
        <v>0</v>
      </c>
      <c r="H26" s="38">
        <v>0</v>
      </c>
      <c r="I26" s="38">
        <f>I27</f>
        <v>81560407</v>
      </c>
      <c r="J26" s="38">
        <v>0</v>
      </c>
      <c r="K26" s="38">
        <v>0</v>
      </c>
      <c r="L26" s="38">
        <v>0</v>
      </c>
      <c r="M26" s="38">
        <v>0</v>
      </c>
      <c r="N26" s="38">
        <f>N27</f>
        <v>81560407</v>
      </c>
      <c r="O26" s="38">
        <v>0</v>
      </c>
      <c r="P26" s="38">
        <v>0</v>
      </c>
      <c r="Q26" s="38">
        <f t="shared" si="0"/>
        <v>81560407</v>
      </c>
    </row>
    <row r="27" spans="2:17" s="55" customFormat="1" ht="55.5" x14ac:dyDescent="0.2">
      <c r="B27" s="56">
        <v>3718880</v>
      </c>
      <c r="C27" s="56" t="s">
        <v>37</v>
      </c>
      <c r="D27" s="57"/>
      <c r="E27" s="58" t="s">
        <v>38</v>
      </c>
      <c r="F27" s="59">
        <f>F28</f>
        <v>81560407</v>
      </c>
      <c r="G27" s="59">
        <v>0</v>
      </c>
      <c r="H27" s="59">
        <v>0</v>
      </c>
      <c r="I27" s="59">
        <f>I28</f>
        <v>81560407</v>
      </c>
      <c r="J27" s="59">
        <v>0</v>
      </c>
      <c r="K27" s="59">
        <v>0</v>
      </c>
      <c r="L27" s="59">
        <v>0</v>
      </c>
      <c r="M27" s="59">
        <v>0</v>
      </c>
      <c r="N27" s="59">
        <f>N28</f>
        <v>81560407</v>
      </c>
      <c r="O27" s="59">
        <v>0</v>
      </c>
      <c r="P27" s="59">
        <v>0</v>
      </c>
      <c r="Q27" s="59">
        <f t="shared" si="0"/>
        <v>81560407</v>
      </c>
    </row>
    <row r="28" spans="2:17" s="55" customFormat="1" ht="65.25" customHeight="1" x14ac:dyDescent="0.2">
      <c r="B28" s="60">
        <v>3718881</v>
      </c>
      <c r="C28" s="60" t="s">
        <v>39</v>
      </c>
      <c r="D28" s="60" t="s">
        <v>25</v>
      </c>
      <c r="E28" s="61" t="s">
        <v>40</v>
      </c>
      <c r="F28" s="47">
        <v>81560407</v>
      </c>
      <c r="G28" s="50">
        <v>0</v>
      </c>
      <c r="H28" s="50">
        <v>0</v>
      </c>
      <c r="I28" s="50">
        <f>F28</f>
        <v>81560407</v>
      </c>
      <c r="J28" s="50"/>
      <c r="K28" s="50">
        <v>0</v>
      </c>
      <c r="L28" s="50">
        <v>0</v>
      </c>
      <c r="M28" s="50">
        <v>0</v>
      </c>
      <c r="N28" s="50">
        <f>F28+J28</f>
        <v>81560407</v>
      </c>
      <c r="O28" s="50">
        <v>0</v>
      </c>
      <c r="P28" s="50">
        <v>0</v>
      </c>
      <c r="Q28" s="50">
        <f t="shared" si="0"/>
        <v>81560407</v>
      </c>
    </row>
    <row r="29" spans="2:17" s="33" customFormat="1" ht="54" hidden="1" x14ac:dyDescent="0.2">
      <c r="B29" s="34">
        <v>4000000</v>
      </c>
      <c r="C29" s="35"/>
      <c r="D29" s="35"/>
      <c r="E29" s="36" t="s">
        <v>41</v>
      </c>
      <c r="F29" s="37">
        <v>0</v>
      </c>
      <c r="G29" s="37">
        <v>0</v>
      </c>
      <c r="H29" s="37">
        <v>0</v>
      </c>
      <c r="I29" s="37">
        <v>0</v>
      </c>
      <c r="J29" s="37">
        <f>J30</f>
        <v>0</v>
      </c>
      <c r="K29" s="37">
        <v>0</v>
      </c>
      <c r="L29" s="37">
        <v>0</v>
      </c>
      <c r="M29" s="37">
        <f t="shared" ref="M29:N31" si="2">M30</f>
        <v>0</v>
      </c>
      <c r="N29" s="37">
        <f t="shared" si="2"/>
        <v>0</v>
      </c>
      <c r="O29" s="37">
        <v>0</v>
      </c>
      <c r="P29" s="37">
        <v>0</v>
      </c>
      <c r="Q29" s="37">
        <f t="shared" si="0"/>
        <v>0</v>
      </c>
    </row>
    <row r="30" spans="2:17" s="33" customFormat="1" ht="54" hidden="1" x14ac:dyDescent="0.2">
      <c r="B30" s="34">
        <v>4010000</v>
      </c>
      <c r="C30" s="35"/>
      <c r="D30" s="35"/>
      <c r="E30" s="36" t="s">
        <v>41</v>
      </c>
      <c r="F30" s="37">
        <v>0</v>
      </c>
      <c r="G30" s="37">
        <v>0</v>
      </c>
      <c r="H30" s="37">
        <v>0</v>
      </c>
      <c r="I30" s="37">
        <v>0</v>
      </c>
      <c r="J30" s="37">
        <f>J31</f>
        <v>0</v>
      </c>
      <c r="K30" s="37">
        <v>0</v>
      </c>
      <c r="L30" s="37">
        <v>0</v>
      </c>
      <c r="M30" s="37">
        <f t="shared" si="2"/>
        <v>0</v>
      </c>
      <c r="N30" s="37">
        <f t="shared" si="2"/>
        <v>0</v>
      </c>
      <c r="O30" s="37">
        <v>0</v>
      </c>
      <c r="P30" s="37">
        <v>0</v>
      </c>
      <c r="Q30" s="37">
        <f t="shared" si="0"/>
        <v>0</v>
      </c>
    </row>
    <row r="31" spans="2:17" s="49" customFormat="1" ht="55.5" hidden="1" x14ac:dyDescent="0.2">
      <c r="B31" s="41">
        <v>4018860</v>
      </c>
      <c r="C31" s="41" t="s">
        <v>23</v>
      </c>
      <c r="D31" s="42"/>
      <c r="E31" s="43" t="s">
        <v>24</v>
      </c>
      <c r="F31" s="44">
        <v>0</v>
      </c>
      <c r="G31" s="44">
        <v>0</v>
      </c>
      <c r="H31" s="44">
        <v>0</v>
      </c>
      <c r="I31" s="44">
        <v>0</v>
      </c>
      <c r="J31" s="44">
        <f>J32</f>
        <v>0</v>
      </c>
      <c r="K31" s="44">
        <v>0</v>
      </c>
      <c r="L31" s="44">
        <v>0</v>
      </c>
      <c r="M31" s="44">
        <f t="shared" si="2"/>
        <v>0</v>
      </c>
      <c r="N31" s="44">
        <f t="shared" si="2"/>
        <v>0</v>
      </c>
      <c r="O31" s="44">
        <v>0</v>
      </c>
      <c r="P31" s="44">
        <v>0</v>
      </c>
      <c r="Q31" s="44">
        <f t="shared" si="0"/>
        <v>0</v>
      </c>
    </row>
    <row r="32" spans="2:17" s="49" customFormat="1" ht="55.5" hidden="1" x14ac:dyDescent="0.2">
      <c r="B32" s="45">
        <v>4018862</v>
      </c>
      <c r="C32" s="45" t="s">
        <v>27</v>
      </c>
      <c r="D32" s="45" t="s">
        <v>25</v>
      </c>
      <c r="E32" s="46" t="s">
        <v>28</v>
      </c>
      <c r="F32" s="48"/>
      <c r="G32" s="48">
        <v>0</v>
      </c>
      <c r="H32" s="48">
        <v>0</v>
      </c>
      <c r="I32" s="48">
        <v>0</v>
      </c>
      <c r="J32" s="47"/>
      <c r="K32" s="50">
        <v>0</v>
      </c>
      <c r="L32" s="48">
        <v>0</v>
      </c>
      <c r="M32" s="48">
        <f>J32</f>
        <v>0</v>
      </c>
      <c r="N32" s="48">
        <f>F32+J32</f>
        <v>0</v>
      </c>
      <c r="O32" s="48">
        <v>0</v>
      </c>
      <c r="P32" s="48">
        <v>0</v>
      </c>
      <c r="Q32" s="48">
        <f t="shared" si="0"/>
        <v>0</v>
      </c>
    </row>
    <row r="33" spans="1:20" s="33" customFormat="1" ht="54" hidden="1" x14ac:dyDescent="0.2">
      <c r="B33" s="34">
        <v>4900000</v>
      </c>
      <c r="C33" s="35"/>
      <c r="D33" s="35"/>
      <c r="E33" s="36" t="s">
        <v>42</v>
      </c>
      <c r="F33" s="37">
        <v>0</v>
      </c>
      <c r="G33" s="37">
        <v>0</v>
      </c>
      <c r="H33" s="37">
        <v>0</v>
      </c>
      <c r="I33" s="37">
        <v>0</v>
      </c>
      <c r="J33" s="37">
        <f>J34</f>
        <v>0</v>
      </c>
      <c r="K33" s="37">
        <v>0</v>
      </c>
      <c r="L33" s="37">
        <v>0</v>
      </c>
      <c r="M33" s="37">
        <f t="shared" ref="M33:N35" si="3">M34</f>
        <v>0</v>
      </c>
      <c r="N33" s="37">
        <f t="shared" si="3"/>
        <v>0</v>
      </c>
      <c r="O33" s="37">
        <v>0</v>
      </c>
      <c r="P33" s="37">
        <v>0</v>
      </c>
      <c r="Q33" s="37">
        <f t="shared" si="0"/>
        <v>0</v>
      </c>
    </row>
    <row r="34" spans="1:20" s="33" customFormat="1" ht="54" hidden="1" x14ac:dyDescent="0.2">
      <c r="B34" s="34">
        <v>4910000</v>
      </c>
      <c r="C34" s="35"/>
      <c r="D34" s="35"/>
      <c r="E34" s="36" t="s">
        <v>42</v>
      </c>
      <c r="F34" s="37">
        <v>0</v>
      </c>
      <c r="G34" s="37">
        <v>0</v>
      </c>
      <c r="H34" s="37">
        <v>0</v>
      </c>
      <c r="I34" s="37">
        <v>0</v>
      </c>
      <c r="J34" s="37">
        <f>J35</f>
        <v>0</v>
      </c>
      <c r="K34" s="37">
        <v>0</v>
      </c>
      <c r="L34" s="37">
        <v>0</v>
      </c>
      <c r="M34" s="37">
        <f t="shared" si="3"/>
        <v>0</v>
      </c>
      <c r="N34" s="37">
        <f t="shared" si="3"/>
        <v>0</v>
      </c>
      <c r="O34" s="37">
        <v>0</v>
      </c>
      <c r="P34" s="37">
        <v>0</v>
      </c>
      <c r="Q34" s="37">
        <f t="shared" si="0"/>
        <v>0</v>
      </c>
    </row>
    <row r="35" spans="1:20" s="49" customFormat="1" ht="55.5" hidden="1" x14ac:dyDescent="0.2">
      <c r="B35" s="41">
        <v>4918860</v>
      </c>
      <c r="C35" s="41" t="s">
        <v>23</v>
      </c>
      <c r="D35" s="42"/>
      <c r="E35" s="43" t="s">
        <v>24</v>
      </c>
      <c r="F35" s="44">
        <v>0</v>
      </c>
      <c r="G35" s="44">
        <v>0</v>
      </c>
      <c r="H35" s="44">
        <v>0</v>
      </c>
      <c r="I35" s="44">
        <v>0</v>
      </c>
      <c r="J35" s="44">
        <f>J36</f>
        <v>0</v>
      </c>
      <c r="K35" s="44">
        <v>0</v>
      </c>
      <c r="L35" s="44">
        <v>0</v>
      </c>
      <c r="M35" s="44">
        <f t="shared" si="3"/>
        <v>0</v>
      </c>
      <c r="N35" s="44">
        <f t="shared" si="3"/>
        <v>0</v>
      </c>
      <c r="O35" s="44">
        <v>0</v>
      </c>
      <c r="P35" s="44">
        <v>0</v>
      </c>
      <c r="Q35" s="44">
        <f t="shared" si="0"/>
        <v>0</v>
      </c>
    </row>
    <row r="36" spans="1:20" s="49" customFormat="1" ht="55.5" hidden="1" x14ac:dyDescent="0.2">
      <c r="B36" s="45">
        <v>4918862</v>
      </c>
      <c r="C36" s="45" t="s">
        <v>27</v>
      </c>
      <c r="D36" s="45" t="s">
        <v>25</v>
      </c>
      <c r="E36" s="46" t="s">
        <v>28</v>
      </c>
      <c r="F36" s="48"/>
      <c r="G36" s="48">
        <v>0</v>
      </c>
      <c r="H36" s="48">
        <v>0</v>
      </c>
      <c r="I36" s="48">
        <v>0</v>
      </c>
      <c r="J36" s="62"/>
      <c r="K36" s="50">
        <v>0</v>
      </c>
      <c r="L36" s="48">
        <v>0</v>
      </c>
      <c r="M36" s="48">
        <f>J36</f>
        <v>0</v>
      </c>
      <c r="N36" s="48">
        <f>F36+J36</f>
        <v>0</v>
      </c>
      <c r="O36" s="48">
        <v>0</v>
      </c>
      <c r="P36" s="48">
        <v>0</v>
      </c>
      <c r="Q36" s="48">
        <f t="shared" si="0"/>
        <v>0</v>
      </c>
    </row>
    <row r="37" spans="1:20" s="51" customFormat="1" ht="27" x14ac:dyDescent="0.2">
      <c r="B37" s="63"/>
      <c r="C37" s="52"/>
      <c r="D37" s="52"/>
      <c r="E37" s="54" t="s">
        <v>43</v>
      </c>
      <c r="F37" s="38">
        <f>F33+F29+F25+F21+F15+F10</f>
        <v>86560407</v>
      </c>
      <c r="G37" s="38">
        <f t="shared" ref="G37:P37" si="4">G33+G29+G25+G21+G15+G10</f>
        <v>0</v>
      </c>
      <c r="H37" s="38">
        <f t="shared" si="4"/>
        <v>0</v>
      </c>
      <c r="I37" s="38">
        <f t="shared" si="4"/>
        <v>86560407</v>
      </c>
      <c r="J37" s="38">
        <f>J33+J29+J25+J21+J15+J10</f>
        <v>-902626986</v>
      </c>
      <c r="K37" s="38">
        <f t="shared" si="4"/>
        <v>-180000</v>
      </c>
      <c r="L37" s="38">
        <f t="shared" si="4"/>
        <v>0</v>
      </c>
      <c r="M37" s="38">
        <f>M33+M29+M25+M21+M15+M10</f>
        <v>-902806986</v>
      </c>
      <c r="N37" s="38">
        <f>N33+N29+N25+N21+N15+N10</f>
        <v>-816066579</v>
      </c>
      <c r="O37" s="38">
        <f t="shared" si="4"/>
        <v>-180000</v>
      </c>
      <c r="P37" s="38">
        <f t="shared" si="4"/>
        <v>0</v>
      </c>
      <c r="Q37" s="38">
        <f t="shared" si="0"/>
        <v>-816246579</v>
      </c>
    </row>
    <row r="38" spans="1:20" s="33" customFormat="1" ht="27" x14ac:dyDescent="0.2">
      <c r="B38" s="64"/>
      <c r="C38" s="65"/>
      <c r="D38" s="65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</row>
    <row r="39" spans="1:20" s="33" customFormat="1" ht="8.25" customHeight="1" x14ac:dyDescent="0.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20" ht="35.25" customHeight="1" x14ac:dyDescent="0.4"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20" s="70" customFormat="1" ht="60" customHeight="1" x14ac:dyDescent="0.45">
      <c r="A41" s="70" t="s">
        <v>44</v>
      </c>
      <c r="B41" s="71" t="s">
        <v>45</v>
      </c>
      <c r="C41" s="72"/>
      <c r="D41" s="72"/>
      <c r="E41" s="73"/>
      <c r="F41" s="73"/>
      <c r="G41" s="73"/>
      <c r="H41" s="73"/>
      <c r="I41" s="73"/>
      <c r="J41" s="74"/>
      <c r="K41" s="74"/>
      <c r="L41" s="74"/>
      <c r="M41" s="75"/>
      <c r="N41" s="75"/>
      <c r="O41" s="75"/>
      <c r="P41" s="75" t="s">
        <v>46</v>
      </c>
      <c r="Q41" s="75"/>
      <c r="T41" s="75">
        <f>N41</f>
        <v>0</v>
      </c>
    </row>
    <row r="42" spans="1:20" x14ac:dyDescent="0.4">
      <c r="N42" s="69"/>
      <c r="O42" s="69"/>
      <c r="P42" s="69"/>
      <c r="Q42" s="69"/>
    </row>
    <row r="44" spans="1:20" x14ac:dyDescent="0.4"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</sheetData>
  <mergeCells count="22">
    <mergeCell ref="Q8:Q9"/>
    <mergeCell ref="B39:Q39"/>
    <mergeCell ref="J7:M7"/>
    <mergeCell ref="N7:Q7"/>
    <mergeCell ref="F8:F9"/>
    <mergeCell ref="G8:H8"/>
    <mergeCell ref="I8:I9"/>
    <mergeCell ref="J8:J9"/>
    <mergeCell ref="K8:L8"/>
    <mergeCell ref="M8:M9"/>
    <mergeCell ref="N8:N9"/>
    <mergeCell ref="O8:P8"/>
    <mergeCell ref="M1:Q1"/>
    <mergeCell ref="M2:Q2"/>
    <mergeCell ref="E4:M5"/>
    <mergeCell ref="B5:C5"/>
    <mergeCell ref="B6:C6"/>
    <mergeCell ref="B7:B9"/>
    <mergeCell ref="C7:C9"/>
    <mergeCell ref="D7:D9"/>
    <mergeCell ref="E7:E9"/>
    <mergeCell ref="F7:I7"/>
  </mergeCells>
  <printOptions horizontalCentered="1"/>
  <pageMargins left="0.19685039370078741" right="0.19685039370078741" top="0.39370078740157483" bottom="0.27559055118110237" header="0.19685039370078741" footer="0.19685039370078741"/>
  <pageSetup paperSize="9" scale="29" firstPageNumber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2024_4  1 грн</vt:lpstr>
      <vt:lpstr>'2024_4  1 грн'!Область_печати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Г. Сошко</dc:creator>
  <cp:lastModifiedBy>Марина Г. Сошко</cp:lastModifiedBy>
  <dcterms:created xsi:type="dcterms:W3CDTF">2024-06-03T12:59:52Z</dcterms:created>
  <dcterms:modified xsi:type="dcterms:W3CDTF">2024-06-03T13:02:22Z</dcterms:modified>
</cp:coreProperties>
</file>