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9795"/>
  </bookViews>
  <sheets>
    <sheet name="4 зміни" sheetId="1" r:id="rId1"/>
  </sheets>
  <calcPr calcId="145621"/>
</workbook>
</file>

<file path=xl/calcChain.xml><?xml version="1.0" encoding="utf-8"?>
<calcChain xmlns="http://schemas.openxmlformats.org/spreadsheetml/2006/main">
  <c r="E50" i="1" l="1"/>
  <c r="E51" i="1" s="1"/>
  <c r="E54" i="1" s="1"/>
  <c r="E48" i="1"/>
  <c r="E46" i="1"/>
  <c r="E43" i="1"/>
  <c r="E44" i="1" s="1"/>
  <c r="E53" i="1" s="1"/>
  <c r="E52" i="1" s="1"/>
  <c r="E35" i="1"/>
  <c r="E32" i="1"/>
  <c r="E28" i="1"/>
  <c r="E29" i="1" s="1"/>
  <c r="E26" i="1"/>
  <c r="E27" i="1" s="1"/>
  <c r="E24" i="1"/>
  <c r="E25" i="1" s="1"/>
  <c r="E22" i="1"/>
  <c r="E23" i="1" s="1"/>
  <c r="E34" i="1" s="1"/>
  <c r="E33" i="1" s="1"/>
  <c r="E21" i="1"/>
  <c r="E19" i="1"/>
  <c r="E17" i="1"/>
</calcChain>
</file>

<file path=xl/sharedStrings.xml><?xml version="1.0" encoding="utf-8"?>
<sst xmlns="http://schemas.openxmlformats.org/spreadsheetml/2006/main" count="69" uniqueCount="38">
  <si>
    <t>Додаток 5</t>
  </si>
  <si>
    <t xml:space="preserve">до рішення Київської міської ради від 09 грудня 2021 року                               № 3704/3745                                                   (в редакції  рішення Київської міської ради         </t>
  </si>
  <si>
    <t>від___________ №____________)</t>
  </si>
  <si>
    <t>Міжбюджетні трансферти бюджету міста Києва на 2022 рік</t>
  </si>
  <si>
    <t>(код бюджету)</t>
  </si>
  <si>
    <t>1. Показники міжбюджетних трансфертів з інших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</si>
  <si>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</si>
  <si>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</si>
  <si>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</si>
  <si>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</si>
  <si>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</si>
  <si>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</si>
  <si>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Державний бюджет України</t>
  </si>
  <si>
    <t>Субвенція з державного бюджету місцевим бюджетам на забезпечення нагальних потреб функціонування держави в умовах воєного стану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</si>
  <si>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</si>
  <si>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</si>
  <si>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</si>
  <si>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</si>
  <si>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</si>
  <si>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</si>
  <si>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</si>
  <si>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</si>
  <si>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 та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</si>
  <si>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</si>
  <si>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</si>
  <si>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</si>
  <si>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
класифікації
видатків та
кредитування
місцевого бюджету/
Код бюджету</t>
  </si>
  <si>
    <t>Код типової
програмної
класифікації
видатків та
кредитування
місцевого
бюджету</t>
  </si>
  <si>
    <t>Найменування трансферту/
Найменування бюджету – отримувача міжбюджетного трансферту</t>
  </si>
  <si>
    <t xml:space="preserve">3019800  </t>
  </si>
  <si>
    <t xml:space="preserve">9800     </t>
  </si>
  <si>
    <t>Субвенція з місцевого бюджету державному бюджету на виконання програм соціально-економічного розвитку регіонів на виконання Міської цільової програми з організації військової служби, виконання військового обов'язку, мобілізаційної підготовки і територіальної оборони у місті Києві "Захисник Києва" на 2022-2024 роки</t>
  </si>
  <si>
    <t>0719430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</si>
  <si>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</si>
  <si>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Обласний бюджет Тернопільської області</t>
  </si>
  <si>
    <t>Обласний бюджет Чернівецької області</t>
  </si>
  <si>
    <t>Київський міський голова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</si>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</sst>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right" vertical="center"/>
    </xf>
    <xf numFmtId="1" fontId="8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10" workbookViewId="0">
      <selection activeCell="A57" sqref="A57:XFD57"/>
    </sheetView>
  </sheetViews>
  <sheetFormatPr defaultRowHeight="15" x14ac:dyDescent="0.25"/>
  <cols>
    <col min="1" max="1" width="14.5703125" style="61" customWidth="1"/>
    <col min="2" max="2" width="14" style="61" customWidth="1"/>
    <col min="3" max="3" width="76.42578125" style="64" customWidth="1"/>
    <col min="4" max="4" width="12.42578125" style="64" customWidth="1"/>
    <col min="5" max="5" width="16.28515625" style="65" customWidth="1"/>
  </cols>
  <sheetData>
    <row r="1" spans="1:5" s="4" customFormat="1" ht="15.75" x14ac:dyDescent="0.25">
      <c r="A1" s="1"/>
      <c r="B1" s="1"/>
      <c r="C1" s="2"/>
      <c r="D1" s="3" t="s">
        <v>0</v>
      </c>
      <c r="E1" s="3"/>
    </row>
    <row r="2" spans="1:5" s="4" customFormat="1" ht="73.5" customHeight="1" x14ac:dyDescent="0.25">
      <c r="A2" s="1"/>
      <c r="B2" s="1"/>
      <c r="C2" s="2"/>
      <c r="D2" s="5" t="s">
        <v>1</v>
      </c>
      <c r="E2" s="5"/>
    </row>
    <row r="3" spans="1:5" s="4" customFormat="1" x14ac:dyDescent="0.25">
      <c r="A3" s="1"/>
      <c r="B3" s="1"/>
      <c r="C3" s="2"/>
      <c r="D3" s="6" t="s">
        <v>2</v>
      </c>
      <c r="E3" s="6"/>
    </row>
    <row r="4" spans="1:5" s="4" customFormat="1" x14ac:dyDescent="0.25">
      <c r="A4" s="7"/>
      <c r="B4" s="7"/>
      <c r="C4" s="8"/>
      <c r="D4" s="8"/>
      <c r="E4" s="9"/>
    </row>
    <row r="5" spans="1:5" s="4" customFormat="1" ht="20.25" x14ac:dyDescent="0.25">
      <c r="A5" s="10" t="s">
        <v>3</v>
      </c>
      <c r="B5" s="10"/>
      <c r="C5" s="10"/>
      <c r="D5" s="10"/>
      <c r="E5" s="10"/>
    </row>
    <row r="6" spans="1:5" s="4" customFormat="1" ht="9" customHeight="1" x14ac:dyDescent="0.25">
      <c r="A6" s="1"/>
      <c r="B6" s="1"/>
      <c r="C6" s="2"/>
      <c r="D6" s="2"/>
      <c r="E6" s="11"/>
    </row>
    <row r="7" spans="1:5" s="4" customFormat="1" x14ac:dyDescent="0.25">
      <c r="A7" s="1"/>
      <c r="B7" s="12">
        <v>26000000000</v>
      </c>
      <c r="C7" s="12"/>
      <c r="D7" s="12"/>
      <c r="E7" s="12"/>
    </row>
    <row r="8" spans="1:5" s="4" customFormat="1" x14ac:dyDescent="0.25">
      <c r="A8" s="1"/>
      <c r="B8" s="13" t="s">
        <v>4</v>
      </c>
      <c r="C8" s="13"/>
      <c r="D8" s="13"/>
      <c r="E8" s="13"/>
    </row>
    <row r="9" spans="1:5" s="4" customFormat="1" ht="8.25" customHeight="1" x14ac:dyDescent="0.25">
      <c r="A9" s="1"/>
      <c r="B9" s="1"/>
      <c r="C9" s="2"/>
      <c r="D9" s="2"/>
      <c r="E9" s="11"/>
    </row>
    <row r="10" spans="1:5" s="4" customFormat="1" ht="15.75" x14ac:dyDescent="0.25">
      <c r="A10" s="14" t="s">
        <v>5</v>
      </c>
      <c r="B10" s="14"/>
      <c r="C10" s="14"/>
      <c r="D10" s="14"/>
      <c r="E10" s="14"/>
    </row>
    <row r="11" spans="1:5" s="4" customFormat="1" x14ac:dyDescent="0.25">
      <c r="A11" s="1"/>
      <c r="B11" s="1"/>
      <c r="C11" s="2"/>
      <c r="D11" s="2"/>
      <c r="E11" s="15" t="s">
        <v>6</v>
      </c>
    </row>
    <row r="12" spans="1:5" s="4" customFormat="1" x14ac:dyDescent="0.25">
      <c r="A12" s="16" t="s">
        <v>7</v>
      </c>
      <c r="B12" s="17" t="s">
        <v>8</v>
      </c>
      <c r="C12" s="18"/>
      <c r="D12" s="19"/>
      <c r="E12" s="20" t="s">
        <v>9</v>
      </c>
    </row>
    <row r="13" spans="1:5" s="4" customFormat="1" x14ac:dyDescent="0.25">
      <c r="A13" s="21"/>
      <c r="B13" s="22"/>
      <c r="C13" s="23"/>
      <c r="D13" s="24"/>
      <c r="E13" s="25"/>
    </row>
    <row r="14" spans="1:5" s="4" customFormat="1" x14ac:dyDescent="0.25">
      <c r="A14" s="26">
        <v>1</v>
      </c>
      <c r="B14" s="27">
        <v>2</v>
      </c>
      <c r="C14" s="28"/>
      <c r="D14" s="29"/>
      <c r="E14" s="26">
        <v>3</v>
      </c>
    </row>
    <row r="15" spans="1:5" s="4" customFormat="1" x14ac:dyDescent="0.25">
      <c r="A15" s="30" t="s">
        <v>10</v>
      </c>
      <c r="B15" s="30"/>
      <c r="C15" s="30"/>
      <c r="D15" s="30"/>
      <c r="E15" s="30"/>
    </row>
    <row r="16" spans="1:5" s="4" customFormat="1" ht="38.25" customHeight="1" x14ac:dyDescent="0.25">
      <c r="A16" s="31">
        <v>41021000</v>
      </c>
      <c r="B16" s="32" t="s">
        <v>11</v>
      </c>
      <c r="C16" s="33"/>
      <c r="D16" s="34"/>
      <c r="E16" s="35">
        <v>81037200</v>
      </c>
    </row>
    <row r="17" spans="1:5" s="4" customFormat="1" x14ac:dyDescent="0.25">
      <c r="A17" s="31">
        <v>99000000000</v>
      </c>
      <c r="B17" s="32" t="s">
        <v>12</v>
      </c>
      <c r="C17" s="33"/>
      <c r="D17" s="34"/>
      <c r="E17" s="35">
        <f>E16</f>
        <v>81037200</v>
      </c>
    </row>
    <row r="18" spans="1:5" s="4" customFormat="1" ht="33.75" customHeight="1" x14ac:dyDescent="0.25">
      <c r="A18" s="36">
        <v>41031200</v>
      </c>
      <c r="B18" s="32" t="s">
        <v>13</v>
      </c>
      <c r="C18" s="33"/>
      <c r="D18" s="34"/>
      <c r="E18" s="37">
        <v>511692440</v>
      </c>
    </row>
    <row r="19" spans="1:5" s="4" customFormat="1" ht="15" customHeight="1" x14ac:dyDescent="0.25">
      <c r="A19" s="31">
        <v>99000000000</v>
      </c>
      <c r="B19" s="32" t="s">
        <v>12</v>
      </c>
      <c r="C19" s="33"/>
      <c r="D19" s="34"/>
      <c r="E19" s="35">
        <f>E18</f>
        <v>511692440</v>
      </c>
    </row>
    <row r="20" spans="1:5" s="4" customFormat="1" ht="33.75" customHeight="1" x14ac:dyDescent="0.25">
      <c r="A20" s="36">
        <v>41033000</v>
      </c>
      <c r="B20" s="32" t="s">
        <v>14</v>
      </c>
      <c r="C20" s="33"/>
      <c r="D20" s="34"/>
      <c r="E20" s="37">
        <v>171551100</v>
      </c>
    </row>
    <row r="21" spans="1:5" s="4" customFormat="1" ht="15" customHeight="1" x14ac:dyDescent="0.25">
      <c r="A21" s="31">
        <v>99000000000</v>
      </c>
      <c r="B21" s="32" t="s">
        <v>12</v>
      </c>
      <c r="C21" s="33"/>
      <c r="D21" s="34"/>
      <c r="E21" s="35">
        <f>E20</f>
        <v>171551100</v>
      </c>
    </row>
    <row r="22" spans="1:5" s="4" customFormat="1" x14ac:dyDescent="0.25">
      <c r="A22" s="31">
        <v>41033900</v>
      </c>
      <c r="B22" s="32" t="s">
        <v>15</v>
      </c>
      <c r="C22" s="33"/>
      <c r="D22" s="34"/>
      <c r="E22" s="35">
        <f>6195925400-619592800</f>
        <v>5576332600</v>
      </c>
    </row>
    <row r="23" spans="1:5" s="4" customFormat="1" x14ac:dyDescent="0.25">
      <c r="A23" s="31">
        <v>99000000000</v>
      </c>
      <c r="B23" s="32" t="s">
        <v>12</v>
      </c>
      <c r="C23" s="33"/>
      <c r="D23" s="34"/>
      <c r="E23" s="35">
        <f>E22</f>
        <v>5576332600</v>
      </c>
    </row>
    <row r="24" spans="1:5" s="4" customFormat="1" ht="45.75" customHeight="1" x14ac:dyDescent="0.25">
      <c r="A24" s="31">
        <v>41034400</v>
      </c>
      <c r="B24" s="32" t="s">
        <v>16</v>
      </c>
      <c r="C24" s="33"/>
      <c r="D24" s="34"/>
      <c r="E24" s="35">
        <f>18679200-18404400</f>
        <v>274800</v>
      </c>
    </row>
    <row r="25" spans="1:5" s="4" customFormat="1" x14ac:dyDescent="0.25">
      <c r="A25" s="31">
        <v>99000000000</v>
      </c>
      <c r="B25" s="32" t="s">
        <v>12</v>
      </c>
      <c r="C25" s="33"/>
      <c r="D25" s="34"/>
      <c r="E25" s="35">
        <f>E24</f>
        <v>274800</v>
      </c>
    </row>
    <row r="26" spans="1:5" s="4" customFormat="1" ht="31.5" customHeight="1" x14ac:dyDescent="0.25">
      <c r="A26" s="31">
        <v>41035400</v>
      </c>
      <c r="B26" s="32" t="s">
        <v>17</v>
      </c>
      <c r="C26" s="33"/>
      <c r="D26" s="34"/>
      <c r="E26" s="35">
        <f>25858600-2586200</f>
        <v>23272400</v>
      </c>
    </row>
    <row r="27" spans="1:5" s="4" customFormat="1" x14ac:dyDescent="0.25">
      <c r="A27" s="31">
        <v>99000000000</v>
      </c>
      <c r="B27" s="32" t="s">
        <v>12</v>
      </c>
      <c r="C27" s="33"/>
      <c r="D27" s="34"/>
      <c r="E27" s="35">
        <f>E26</f>
        <v>23272400</v>
      </c>
    </row>
    <row r="28" spans="1:5" s="4" customFormat="1" ht="36" customHeight="1" x14ac:dyDescent="0.25">
      <c r="A28" s="31">
        <v>41035600</v>
      </c>
      <c r="B28" s="32" t="s">
        <v>18</v>
      </c>
      <c r="C28" s="33"/>
      <c r="D28" s="34"/>
      <c r="E28" s="35">
        <f>20050000-20050000</f>
        <v>0</v>
      </c>
    </row>
    <row r="29" spans="1:5" s="4" customFormat="1" x14ac:dyDescent="0.25">
      <c r="A29" s="31">
        <v>99000000000</v>
      </c>
      <c r="B29" s="32" t="s">
        <v>12</v>
      </c>
      <c r="C29" s="33"/>
      <c r="D29" s="34"/>
      <c r="E29" s="35">
        <f>E28</f>
        <v>0</v>
      </c>
    </row>
    <row r="30" spans="1:5" x14ac:dyDescent="0.25">
      <c r="A30" s="38" t="s">
        <v>19</v>
      </c>
      <c r="B30" s="38"/>
      <c r="C30" s="38"/>
      <c r="D30" s="38"/>
      <c r="E30" s="38"/>
    </row>
    <row r="31" spans="1:5" ht="48" customHeight="1" x14ac:dyDescent="0.25">
      <c r="A31" s="31">
        <v>41037300</v>
      </c>
      <c r="B31" s="32" t="s">
        <v>20</v>
      </c>
      <c r="C31" s="33"/>
      <c r="D31" s="34"/>
      <c r="E31" s="35">
        <v>2460041100</v>
      </c>
    </row>
    <row r="32" spans="1:5" x14ac:dyDescent="0.25">
      <c r="A32" s="31">
        <v>99000000000</v>
      </c>
      <c r="B32" s="39" t="s">
        <v>12</v>
      </c>
      <c r="C32" s="40"/>
      <c r="D32" s="41"/>
      <c r="E32" s="35">
        <f>E31</f>
        <v>2460041100</v>
      </c>
    </row>
    <row r="33" spans="1:5" x14ac:dyDescent="0.25">
      <c r="A33" s="42" t="s">
        <v>21</v>
      </c>
      <c r="B33" s="43" t="s">
        <v>22</v>
      </c>
      <c r="C33" s="44"/>
      <c r="D33" s="45"/>
      <c r="E33" s="35">
        <f>E34+E35</f>
        <v>8824201640</v>
      </c>
    </row>
    <row r="34" spans="1:5" x14ac:dyDescent="0.25">
      <c r="A34" s="42" t="s">
        <v>21</v>
      </c>
      <c r="B34" s="43" t="s">
        <v>23</v>
      </c>
      <c r="C34" s="44"/>
      <c r="D34" s="45"/>
      <c r="E34" s="35">
        <f>E17+E21+E23+E25+E27+E29+E19</f>
        <v>6364160540</v>
      </c>
    </row>
    <row r="35" spans="1:5" x14ac:dyDescent="0.25">
      <c r="A35" s="42" t="s">
        <v>21</v>
      </c>
      <c r="B35" s="43" t="s">
        <v>24</v>
      </c>
      <c r="C35" s="44"/>
      <c r="D35" s="45"/>
      <c r="E35" s="35">
        <f>E32</f>
        <v>2460041100</v>
      </c>
    </row>
    <row r="36" spans="1:5" x14ac:dyDescent="0.25">
      <c r="A36" s="46"/>
      <c r="B36" s="46"/>
      <c r="C36" s="47"/>
      <c r="D36" s="47"/>
      <c r="E36" s="48"/>
    </row>
    <row r="37" spans="1:5" ht="15.75" x14ac:dyDescent="0.25">
      <c r="A37" s="14" t="s">
        <v>25</v>
      </c>
      <c r="B37" s="14"/>
      <c r="C37" s="14"/>
      <c r="D37" s="14"/>
      <c r="E37" s="14"/>
    </row>
    <row r="38" spans="1:5" x14ac:dyDescent="0.25">
      <c r="A38" s="46"/>
      <c r="B38" s="46"/>
      <c r="C38" s="47"/>
      <c r="D38" s="47"/>
      <c r="E38" s="15" t="s">
        <v>6</v>
      </c>
    </row>
    <row r="39" spans="1:5" x14ac:dyDescent="0.25">
      <c r="A39" s="49" t="s">
        <v>26</v>
      </c>
      <c r="B39" s="50" t="s">
        <v>27</v>
      </c>
      <c r="C39" s="17" t="s">
        <v>28</v>
      </c>
      <c r="D39" s="19"/>
      <c r="E39" s="20" t="s">
        <v>9</v>
      </c>
    </row>
    <row r="40" spans="1:5" x14ac:dyDescent="0.25">
      <c r="A40" s="51"/>
      <c r="B40" s="52"/>
      <c r="C40" s="22"/>
      <c r="D40" s="24"/>
      <c r="E40" s="25"/>
    </row>
    <row r="41" spans="1:5" x14ac:dyDescent="0.25">
      <c r="A41" s="26">
        <v>1</v>
      </c>
      <c r="B41" s="26">
        <v>2</v>
      </c>
      <c r="C41" s="27">
        <v>3</v>
      </c>
      <c r="D41" s="29"/>
      <c r="E41" s="26">
        <v>4</v>
      </c>
    </row>
    <row r="42" spans="1:5" x14ac:dyDescent="0.25">
      <c r="A42" s="42"/>
      <c r="B42" s="38" t="s">
        <v>10</v>
      </c>
      <c r="C42" s="38"/>
      <c r="D42" s="38"/>
      <c r="E42" s="38"/>
    </row>
    <row r="43" spans="1:5" ht="56.25" customHeight="1" x14ac:dyDescent="0.25">
      <c r="A43" s="53" t="s">
        <v>29</v>
      </c>
      <c r="B43" s="53" t="s">
        <v>30</v>
      </c>
      <c r="C43" s="32" t="s">
        <v>31</v>
      </c>
      <c r="D43" s="34"/>
      <c r="E43" s="35">
        <f>10088294+77289200+11694900</f>
        <v>99072394</v>
      </c>
    </row>
    <row r="44" spans="1:5" x14ac:dyDescent="0.25">
      <c r="A44" s="31">
        <v>99000000000</v>
      </c>
      <c r="B44" s="53" t="s">
        <v>30</v>
      </c>
      <c r="C44" s="39" t="s">
        <v>12</v>
      </c>
      <c r="D44" s="41"/>
      <c r="E44" s="35">
        <f>E43</f>
        <v>99072394</v>
      </c>
    </row>
    <row r="45" spans="1:5" ht="24.75" customHeight="1" x14ac:dyDescent="0.25">
      <c r="A45" s="54" t="s">
        <v>32</v>
      </c>
      <c r="B45" s="53">
        <v>9430</v>
      </c>
      <c r="C45" s="32" t="s">
        <v>33</v>
      </c>
      <c r="D45" s="34"/>
      <c r="E45" s="35">
        <v>6886200</v>
      </c>
    </row>
    <row r="46" spans="1:5" x14ac:dyDescent="0.25">
      <c r="A46" s="31">
        <v>19100000000</v>
      </c>
      <c r="B46" s="53">
        <v>9430</v>
      </c>
      <c r="C46" s="39" t="s">
        <v>34</v>
      </c>
      <c r="D46" s="55"/>
      <c r="E46" s="35">
        <f>E45</f>
        <v>6886200</v>
      </c>
    </row>
    <row r="47" spans="1:5" ht="28.5" customHeight="1" x14ac:dyDescent="0.25">
      <c r="A47" s="54" t="s">
        <v>32</v>
      </c>
      <c r="B47" s="53">
        <v>9430</v>
      </c>
      <c r="C47" s="32" t="s">
        <v>33</v>
      </c>
      <c r="D47" s="34"/>
      <c r="E47" s="35">
        <v>1832400</v>
      </c>
    </row>
    <row r="48" spans="1:5" x14ac:dyDescent="0.25">
      <c r="A48" s="31">
        <v>24100000000</v>
      </c>
      <c r="B48" s="53">
        <v>9430</v>
      </c>
      <c r="C48" s="39" t="s">
        <v>35</v>
      </c>
      <c r="D48" s="55"/>
      <c r="E48" s="35">
        <f>E47</f>
        <v>1832400</v>
      </c>
    </row>
    <row r="49" spans="1:5" x14ac:dyDescent="0.25">
      <c r="A49" s="38" t="s">
        <v>19</v>
      </c>
      <c r="B49" s="38"/>
      <c r="C49" s="38"/>
      <c r="D49" s="38"/>
      <c r="E49" s="38"/>
    </row>
    <row r="50" spans="1:5" ht="57" customHeight="1" x14ac:dyDescent="0.25">
      <c r="A50" s="53" t="s">
        <v>29</v>
      </c>
      <c r="B50" s="53" t="s">
        <v>30</v>
      </c>
      <c r="C50" s="32" t="s">
        <v>31</v>
      </c>
      <c r="D50" s="34"/>
      <c r="E50" s="35">
        <f>111500+36562900</f>
        <v>36674400</v>
      </c>
    </row>
    <row r="51" spans="1:5" x14ac:dyDescent="0.25">
      <c r="A51" s="31">
        <v>99000000000</v>
      </c>
      <c r="B51" s="53" t="s">
        <v>30</v>
      </c>
      <c r="C51" s="39" t="s">
        <v>12</v>
      </c>
      <c r="D51" s="41"/>
      <c r="E51" s="35">
        <f>E50</f>
        <v>36674400</v>
      </c>
    </row>
    <row r="52" spans="1:5" x14ac:dyDescent="0.25">
      <c r="A52" s="42" t="s">
        <v>21</v>
      </c>
      <c r="B52" s="42" t="s">
        <v>21</v>
      </c>
      <c r="C52" s="43" t="s">
        <v>22</v>
      </c>
      <c r="D52" s="45"/>
      <c r="E52" s="35">
        <f>E53+E54</f>
        <v>144465394</v>
      </c>
    </row>
    <row r="53" spans="1:5" x14ac:dyDescent="0.25">
      <c r="A53" s="42" t="s">
        <v>21</v>
      </c>
      <c r="B53" s="42" t="s">
        <v>21</v>
      </c>
      <c r="C53" s="43" t="s">
        <v>23</v>
      </c>
      <c r="D53" s="45"/>
      <c r="E53" s="35">
        <f>E44+E46+E48</f>
        <v>107790994</v>
      </c>
    </row>
    <row r="54" spans="1:5" x14ac:dyDescent="0.25">
      <c r="A54" s="42" t="s">
        <v>21</v>
      </c>
      <c r="B54" s="42" t="s">
        <v>21</v>
      </c>
      <c r="C54" s="43" t="s">
        <v>24</v>
      </c>
      <c r="D54" s="45"/>
      <c r="E54" s="35">
        <f>E51</f>
        <v>36674400</v>
      </c>
    </row>
    <row r="55" spans="1:5" x14ac:dyDescent="0.25">
      <c r="A55" s="1"/>
      <c r="B55" s="1"/>
      <c r="C55" s="56"/>
      <c r="D55" s="56"/>
      <c r="E55" s="57"/>
    </row>
    <row r="56" spans="1:5" ht="5.25" customHeight="1" x14ac:dyDescent="0.25">
      <c r="A56" s="1"/>
      <c r="B56" s="1"/>
      <c r="C56" s="2"/>
      <c r="D56" s="2"/>
      <c r="E56" s="11"/>
    </row>
    <row r="57" spans="1:5" x14ac:dyDescent="0.25">
      <c r="A57" s="58" t="s">
        <v>36</v>
      </c>
      <c r="B57" s="58"/>
      <c r="C57" s="59"/>
      <c r="D57" s="59"/>
      <c r="E57" s="60" t="s">
        <v>37</v>
      </c>
    </row>
    <row r="58" spans="1:5" x14ac:dyDescent="0.25">
      <c r="C58" s="62"/>
      <c r="D58" s="62"/>
      <c r="E58" s="63"/>
    </row>
  </sheetData>
  <mergeCells count="52">
    <mergeCell ref="C53:D53"/>
    <mergeCell ref="C54:D54"/>
    <mergeCell ref="A57:B57"/>
    <mergeCell ref="C47:D47"/>
    <mergeCell ref="C48:D48"/>
    <mergeCell ref="A49:E49"/>
    <mergeCell ref="C50:D50"/>
    <mergeCell ref="C51:D51"/>
    <mergeCell ref="C52:D52"/>
    <mergeCell ref="C41:D41"/>
    <mergeCell ref="B42:E42"/>
    <mergeCell ref="C43:D43"/>
    <mergeCell ref="C44:D44"/>
    <mergeCell ref="C45:D45"/>
    <mergeCell ref="C46:D46"/>
    <mergeCell ref="B34:D34"/>
    <mergeCell ref="B35:D35"/>
    <mergeCell ref="A37:E37"/>
    <mergeCell ref="A39:A40"/>
    <mergeCell ref="B39:B40"/>
    <mergeCell ref="C39:D40"/>
    <mergeCell ref="E39:E40"/>
    <mergeCell ref="B28:D28"/>
    <mergeCell ref="B29:D29"/>
    <mergeCell ref="A30:E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10:E10"/>
    <mergeCell ref="A12:A13"/>
    <mergeCell ref="B12:D13"/>
    <mergeCell ref="E12:E13"/>
    <mergeCell ref="B14:D14"/>
    <mergeCell ref="A15:E15"/>
    <mergeCell ref="D1:E1"/>
    <mergeCell ref="D2:E2"/>
    <mergeCell ref="D3:E3"/>
    <mergeCell ref="A5:E5"/>
    <mergeCell ref="B7:E7"/>
    <mergeCell ref="B8:E8"/>
  </mergeCells>
  <pageMargins left="0.70866141732283472" right="0.70866141732283472" top="0.55118110236220474" bottom="0.55118110236220474" header="0.31496062992125984" footer="0.31496062992125984"/>
  <pageSetup paperSize="9" scale="65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зміни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2022-06-27T12:27:20Z</dcterms:created>
  <dcterms:modified xsi:type="dcterms:W3CDTF">2022-06-27T12:28:00Z</dcterms:modified>
</cp:coreProperties>
</file>